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scottcountymn-my.sharepoint.com/personal/tbulger_co_scott_mn_us/Documents/Desktop/"/>
    </mc:Choice>
  </mc:AlternateContent>
  <xr:revisionPtr revIDLastSave="7" documentId="8_{EADE0928-7A16-4C81-90D5-8303A4947F72}" xr6:coauthVersionLast="47" xr6:coauthVersionMax="47" xr10:uidLastSave="{3B2E808B-148A-4677-9CA1-732F147ED6C8}"/>
  <bookViews>
    <workbookView xWindow="-120" yWindow="-120" windowWidth="20640" windowHeight="11160" xr2:uid="{00000000-000D-0000-FFFF-FFFF00000000}"/>
  </bookViews>
  <sheets>
    <sheet name="classic format" sheetId="4" r:id="rId1"/>
    <sheet name="Educ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4" i="4" l="1"/>
  <c r="I38" i="4"/>
  <c r="I137" i="4" l="1"/>
  <c r="I105" i="4"/>
  <c r="I106" i="4"/>
  <c r="I111" i="4"/>
  <c r="I41" i="4"/>
  <c r="I46" i="4"/>
  <c r="I6" i="4"/>
  <c r="I7" i="4"/>
  <c r="I8" i="4"/>
  <c r="I9" i="4"/>
  <c r="I10" i="4"/>
  <c r="I11" i="4"/>
  <c r="I12" i="4"/>
  <c r="I13" i="4"/>
  <c r="I14" i="4"/>
  <c r="I15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9" i="4"/>
  <c r="I40" i="4"/>
  <c r="I42" i="4"/>
  <c r="I43" i="4"/>
  <c r="I44" i="4"/>
  <c r="I45" i="4"/>
  <c r="I47" i="4"/>
  <c r="I48" i="4"/>
  <c r="I49" i="4"/>
  <c r="I50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8" i="4"/>
  <c r="I79" i="4"/>
  <c r="I80" i="4"/>
  <c r="I81" i="4"/>
  <c r="I82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7" i="4"/>
  <c r="I108" i="4"/>
  <c r="I109" i="4"/>
  <c r="I110" i="4"/>
  <c r="I112" i="4"/>
  <c r="I113" i="4"/>
  <c r="I114" i="4"/>
  <c r="I115" i="4"/>
  <c r="I116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8" i="4"/>
  <c r="I139" i="4"/>
  <c r="I140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5" i="4"/>
  <c r="H154" i="4"/>
  <c r="H141" i="4"/>
  <c r="H155" i="4" s="1"/>
  <c r="H156" i="4" s="1"/>
  <c r="H117" i="4"/>
  <c r="H83" i="4"/>
  <c r="H77" i="4"/>
  <c r="H51" i="4"/>
  <c r="H16" i="4"/>
  <c r="H52" i="4" l="1"/>
  <c r="C13" i="3" l="1"/>
  <c r="B13" i="3"/>
  <c r="C12" i="3"/>
  <c r="D13" i="3" l="1"/>
  <c r="C17" i="3"/>
  <c r="B8" i="3" l="1"/>
  <c r="B6" i="3"/>
  <c r="E154" i="4" l="1"/>
  <c r="D154" i="4"/>
  <c r="C154" i="4"/>
  <c r="E141" i="4"/>
  <c r="D141" i="4"/>
  <c r="C141" i="4"/>
  <c r="E117" i="4"/>
  <c r="D117" i="4"/>
  <c r="C117" i="4"/>
  <c r="E83" i="4"/>
  <c r="D83" i="4"/>
  <c r="C83" i="4"/>
  <c r="E77" i="4"/>
  <c r="D77" i="4"/>
  <c r="C77" i="4"/>
  <c r="E51" i="4"/>
  <c r="D51" i="4"/>
  <c r="C51" i="4"/>
  <c r="E16" i="4"/>
  <c r="D16" i="4"/>
  <c r="C16" i="4"/>
  <c r="C27" i="3"/>
  <c r="D10" i="3"/>
  <c r="D9" i="3"/>
  <c r="D7" i="3"/>
  <c r="C52" i="4" l="1"/>
  <c r="D52" i="4"/>
  <c r="E52" i="4"/>
  <c r="C155" i="4"/>
  <c r="C156" i="4" s="1"/>
  <c r="D155" i="4"/>
  <c r="D156" i="4" s="1"/>
  <c r="E155" i="4"/>
  <c r="I28" i="3"/>
  <c r="I29" i="3"/>
  <c r="I30" i="3"/>
  <c r="I31" i="3"/>
  <c r="I25" i="3"/>
  <c r="I19" i="3"/>
  <c r="I17" i="3"/>
  <c r="I6" i="3"/>
  <c r="I7" i="3"/>
  <c r="I8" i="3"/>
  <c r="I9" i="3"/>
  <c r="I10" i="3"/>
  <c r="I11" i="3"/>
  <c r="I12" i="3"/>
  <c r="I14" i="3"/>
  <c r="I4" i="3"/>
  <c r="H28" i="3"/>
  <c r="H29" i="3"/>
  <c r="H30" i="3"/>
  <c r="H31" i="3"/>
  <c r="H22" i="3"/>
  <c r="H23" i="3"/>
  <c r="H24" i="3"/>
  <c r="H25" i="3"/>
  <c r="H21" i="3"/>
  <c r="H19" i="3"/>
  <c r="H10" i="3"/>
  <c r="H11" i="3"/>
  <c r="H12" i="3"/>
  <c r="H14" i="3"/>
  <c r="H15" i="3"/>
  <c r="H16" i="3"/>
  <c r="H17" i="3"/>
  <c r="H6" i="3"/>
  <c r="H7" i="3"/>
  <c r="H8" i="3"/>
  <c r="H9" i="3"/>
  <c r="H4" i="3"/>
  <c r="F25" i="3"/>
  <c r="F26" i="3"/>
  <c r="F27" i="3"/>
  <c r="F28" i="3"/>
  <c r="F29" i="3"/>
  <c r="F30" i="3"/>
  <c r="F31" i="3"/>
  <c r="F22" i="3"/>
  <c r="F23" i="3"/>
  <c r="F21" i="3"/>
  <c r="F19" i="3"/>
  <c r="F17" i="3"/>
  <c r="F6" i="3"/>
  <c r="F7" i="3"/>
  <c r="F8" i="3"/>
  <c r="F9" i="3"/>
  <c r="F10" i="3"/>
  <c r="F11" i="3"/>
  <c r="F12" i="3"/>
  <c r="E27" i="3"/>
  <c r="E28" i="3"/>
  <c r="E29" i="3"/>
  <c r="E30" i="3"/>
  <c r="E31" i="3"/>
  <c r="E25" i="3"/>
  <c r="E26" i="3"/>
  <c r="E22" i="3"/>
  <c r="E23" i="3"/>
  <c r="E21" i="3"/>
  <c r="E19" i="3"/>
  <c r="E15" i="3"/>
  <c r="E16" i="3"/>
  <c r="E17" i="3"/>
  <c r="E10" i="3"/>
  <c r="E11" i="3"/>
  <c r="E12" i="3"/>
  <c r="E14" i="3"/>
  <c r="E6" i="3"/>
  <c r="E7" i="3"/>
  <c r="E8" i="3"/>
  <c r="E9" i="3"/>
  <c r="E5" i="3"/>
  <c r="G5" i="3" s="1"/>
  <c r="C30" i="3"/>
  <c r="C28" i="3"/>
  <c r="C25" i="3"/>
  <c r="C19" i="3"/>
  <c r="C14" i="3"/>
  <c r="C11" i="3"/>
  <c r="C8" i="3"/>
  <c r="D8" i="3" s="1"/>
  <c r="C6" i="3"/>
  <c r="D6" i="3" s="1"/>
  <c r="C3" i="3"/>
  <c r="B27" i="3"/>
  <c r="B28" i="3"/>
  <c r="B29" i="3"/>
  <c r="B30" i="3"/>
  <c r="B24" i="3"/>
  <c r="B25" i="3"/>
  <c r="B26" i="3"/>
  <c r="B22" i="3"/>
  <c r="B23" i="3"/>
  <c r="B18" i="3"/>
  <c r="B21" i="3"/>
  <c r="B17" i="3"/>
  <c r="B14" i="3"/>
  <c r="B11" i="3"/>
  <c r="B12" i="3"/>
  <c r="B4" i="3"/>
  <c r="B15" i="3"/>
  <c r="B20" i="3"/>
  <c r="B31" i="3"/>
  <c r="B3" i="3"/>
  <c r="G9" i="3" l="1"/>
  <c r="E156" i="4"/>
  <c r="G8" i="3"/>
  <c r="G7" i="3"/>
  <c r="G6" i="3"/>
  <c r="G3" i="3"/>
  <c r="J3" i="3"/>
  <c r="E4" i="3"/>
  <c r="J4" i="3"/>
  <c r="J7" i="3"/>
  <c r="J9" i="3"/>
  <c r="G10" i="3"/>
  <c r="J10" i="3"/>
  <c r="G11" i="3"/>
  <c r="J11" i="3"/>
  <c r="G12" i="3"/>
  <c r="J12" i="3"/>
  <c r="G14" i="3"/>
  <c r="G15" i="3"/>
  <c r="J15" i="3"/>
  <c r="G17" i="3"/>
  <c r="J17" i="3"/>
  <c r="G19" i="3"/>
  <c r="J19" i="3"/>
  <c r="G21" i="3"/>
  <c r="J21" i="3"/>
  <c r="G22" i="3"/>
  <c r="J22" i="3"/>
  <c r="G23" i="3"/>
  <c r="G24" i="3"/>
  <c r="G25" i="3"/>
  <c r="J25" i="3"/>
  <c r="G26" i="3"/>
  <c r="J26" i="3"/>
  <c r="G27" i="3"/>
  <c r="G29" i="3"/>
  <c r="J29" i="3"/>
  <c r="G30" i="3"/>
  <c r="J30" i="3"/>
  <c r="J5" i="3" l="1"/>
  <c r="J6" i="3"/>
  <c r="J28" i="3"/>
  <c r="J24" i="3"/>
  <c r="J14" i="3"/>
  <c r="J8" i="3"/>
  <c r="G20" i="3"/>
  <c r="G31" i="3"/>
  <c r="J23" i="3"/>
  <c r="G16" i="3"/>
  <c r="G4" i="3"/>
  <c r="J31" i="3"/>
  <c r="G28" i="3"/>
  <c r="F33" i="3"/>
  <c r="J27" i="3"/>
  <c r="J20" i="3"/>
  <c r="I33" i="3"/>
  <c r="J16" i="3"/>
  <c r="H33" i="3"/>
  <c r="E33" i="3"/>
  <c r="G83" i="4"/>
  <c r="G33" i="3" l="1"/>
  <c r="J33" i="3"/>
  <c r="D29" i="3"/>
  <c r="D26" i="3"/>
  <c r="D24" i="3"/>
  <c r="D22" i="3"/>
  <c r="D17" i="3"/>
  <c r="D15" i="3"/>
  <c r="D14" i="3"/>
  <c r="D12" i="3"/>
  <c r="C4" i="3"/>
  <c r="D4" i="3" s="1"/>
  <c r="D30" i="3" l="1"/>
  <c r="D20" i="3"/>
  <c r="D28" i="3"/>
  <c r="D19" i="3"/>
  <c r="D25" i="3"/>
  <c r="D11" i="3"/>
  <c r="D21" i="3"/>
  <c r="D27" i="3"/>
  <c r="D16" i="3"/>
  <c r="D23" i="3"/>
  <c r="D31" i="3"/>
  <c r="F16" i="4"/>
  <c r="I16" i="4" s="1"/>
  <c r="F51" i="4"/>
  <c r="I51" i="4" s="1"/>
  <c r="F77" i="4"/>
  <c r="I77" i="4" s="1"/>
  <c r="F83" i="4"/>
  <c r="I83" i="4" s="1"/>
  <c r="F117" i="4"/>
  <c r="I117" i="4" s="1"/>
  <c r="F141" i="4"/>
  <c r="I141" i="4" s="1"/>
  <c r="F154" i="4"/>
  <c r="G154" i="4"/>
  <c r="G141" i="4"/>
  <c r="G117" i="4"/>
  <c r="G77" i="4"/>
  <c r="G51" i="4"/>
  <c r="G16" i="4"/>
  <c r="G155" i="4" l="1"/>
  <c r="G52" i="4"/>
  <c r="F155" i="4"/>
  <c r="F52" i="4"/>
  <c r="I52" i="4" s="1"/>
  <c r="G156" i="4" l="1"/>
  <c r="F156" i="4"/>
  <c r="C33" i="3" l="1"/>
  <c r="B33" i="3"/>
  <c r="D3" i="3"/>
  <c r="D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Todd, Patrick J.</author>
    <author>Reed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Todd, Patrick J.:</t>
        </r>
        <r>
          <rPr>
            <sz val="9"/>
            <color indexed="81"/>
            <rFont val="Tahoma"/>
            <family val="2"/>
          </rPr>
          <t xml:space="preserve">
Combined 50/50 drawing and Region II Print Raffing income into Dan Franklin fund </t>
        </r>
      </text>
    </comment>
    <comment ref="B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Todd, Patrick J.:</t>
        </r>
        <r>
          <rPr>
            <sz val="9"/>
            <color indexed="81"/>
            <rFont val="Tahoma"/>
            <family val="2"/>
          </rPr>
          <t xml:space="preserve">
Formerly "Job Mailing Service"</t>
        </r>
      </text>
    </comment>
    <comment ref="B6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Reed:</t>
        </r>
        <r>
          <rPr>
            <sz val="9"/>
            <color indexed="81"/>
            <rFont val="Tahoma"/>
            <family val="2"/>
          </rPr>
          <t xml:space="preserve">
Assessor Standards, Course Curriculum</t>
        </r>
      </text>
    </comment>
    <comment ref="A76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Reed:</t>
        </r>
        <r>
          <rPr>
            <sz val="9"/>
            <color indexed="81"/>
            <rFont val="Tahoma"/>
            <family val="2"/>
          </rPr>
          <t xml:space="preserve">
Assessor Development, Scholarship, Nominating &amp; Procedures, Professional Development, DF Scholarship Awards, DF Memorials, Membership &amp; Awards, Promotional &amp; Sale Items</t>
        </r>
      </text>
    </comment>
    <comment ref="A129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Reed:</t>
        </r>
        <r>
          <rPr>
            <sz val="9"/>
            <color indexed="81"/>
            <rFont val="Tahoma"/>
            <charset val="1"/>
          </rPr>
          <t xml:space="preserve">
Delete &amp; move to Website services.</t>
        </r>
      </text>
    </comment>
    <comment ref="A139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Reed:</t>
        </r>
        <r>
          <rPr>
            <sz val="8"/>
            <color indexed="81"/>
            <rFont val="Tahoma"/>
            <family val="2"/>
          </rPr>
          <t xml:space="preserve">
Proceeds from auction that go to something designated by Board</t>
        </r>
      </text>
    </comment>
    <comment ref="A140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Reed:</t>
        </r>
        <r>
          <rPr>
            <sz val="9"/>
            <color indexed="81"/>
            <rFont val="Tahoma"/>
            <family val="2"/>
          </rPr>
          <t xml:space="preserve">
MemberClicks, dlvr.it (social media program)</t>
        </r>
      </text>
    </comment>
  </commentList>
</comments>
</file>

<file path=xl/sharedStrings.xml><?xml version="1.0" encoding="utf-8"?>
<sst xmlns="http://schemas.openxmlformats.org/spreadsheetml/2006/main" count="228" uniqueCount="150">
  <si>
    <t xml:space="preserve"> </t>
  </si>
  <si>
    <t>Budget</t>
  </si>
  <si>
    <t>INCOME:</t>
  </si>
  <si>
    <t>Equipment</t>
  </si>
  <si>
    <t>Course Development</t>
  </si>
  <si>
    <t xml:space="preserve">Dan Franklin Scholarship Contributions </t>
  </si>
  <si>
    <t>Dividends and Interest</t>
  </si>
  <si>
    <t>Equity Transfer / Escrow Account</t>
  </si>
  <si>
    <t>Website Services</t>
  </si>
  <si>
    <t>MAAO Conferences, Education and Workshops</t>
  </si>
  <si>
    <t>Ag Course Advanced</t>
  </si>
  <si>
    <t>Ag Course Basic</t>
  </si>
  <si>
    <t>Apartment Course - Basic</t>
  </si>
  <si>
    <t>Appraisal Principles I</t>
  </si>
  <si>
    <t>Appraisal Principles II</t>
  </si>
  <si>
    <t>Appraisal Procedures I</t>
  </si>
  <si>
    <t>Appraisal Procedures II</t>
  </si>
  <si>
    <t xml:space="preserve">Assessment Administration </t>
  </si>
  <si>
    <t>Asmt Laws &amp; Proc. I</t>
  </si>
  <si>
    <t>Asmt Laws &amp; Proc. II</t>
  </si>
  <si>
    <t>Basic Income Approach</t>
  </si>
  <si>
    <t>Challenges &amp; Retest</t>
  </si>
  <si>
    <t>Ethics Course</t>
  </si>
  <si>
    <t>Fall Conference</t>
  </si>
  <si>
    <t>IAAO 102 I</t>
  </si>
  <si>
    <t>IAAO 102 II</t>
  </si>
  <si>
    <t>IAAO 112 Income Approach to Valuation</t>
  </si>
  <si>
    <t>IAAO 312 Commercial Modeling</t>
  </si>
  <si>
    <t>Inc. Case Study Exam</t>
  </si>
  <si>
    <t>Inc Case Study Workshop</t>
  </si>
  <si>
    <t>Leadership Modules</t>
  </si>
  <si>
    <t>Mass Appraisal Basics</t>
  </si>
  <si>
    <t>Res Case Study Exam</t>
  </si>
  <si>
    <t>Res Form Case Study Workshop</t>
  </si>
  <si>
    <t>Summer Seminar</t>
  </si>
  <si>
    <t>USPAP</t>
  </si>
  <si>
    <t xml:space="preserve">Annual Memberships  </t>
  </si>
  <si>
    <t xml:space="preserve">Misc. Income  </t>
  </si>
  <si>
    <t>Sales of Promotional Items</t>
  </si>
  <si>
    <t>Total Income:</t>
  </si>
  <si>
    <t>Bank Charges &amp; Transaction Fees</t>
  </si>
  <si>
    <t>Committee Expenses:</t>
  </si>
  <si>
    <t>Agricultural</t>
  </si>
  <si>
    <t>Residential Committee</t>
  </si>
  <si>
    <t>CIA Valuation</t>
  </si>
  <si>
    <t>Editorial Board</t>
  </si>
  <si>
    <t xml:space="preserve">Equal Eyes Stipends  </t>
  </si>
  <si>
    <t>Executive Board</t>
  </si>
  <si>
    <t>Finance</t>
  </si>
  <si>
    <t>GIS</t>
  </si>
  <si>
    <t xml:space="preserve">Information  Systems  </t>
  </si>
  <si>
    <t>Legislative Committee</t>
  </si>
  <si>
    <t>Education Steering Committee (Development &amp; Standards)</t>
  </si>
  <si>
    <t>AS/CC</t>
  </si>
  <si>
    <t>Course Management</t>
  </si>
  <si>
    <t>Conference Content</t>
  </si>
  <si>
    <t>Rules &amp; Resolutions</t>
  </si>
  <si>
    <t xml:space="preserve">Sales Ratio </t>
  </si>
  <si>
    <t>Site Selection</t>
  </si>
  <si>
    <t>Strategic Planning &amp; Research</t>
  </si>
  <si>
    <t>Tax Court</t>
  </si>
  <si>
    <t>Membership Services</t>
  </si>
  <si>
    <t>Total Committee Expenses</t>
  </si>
  <si>
    <t>Intuit Quick Books</t>
  </si>
  <si>
    <t>Mozy Pro</t>
  </si>
  <si>
    <t>Other</t>
  </si>
  <si>
    <t>Total Software Expense</t>
  </si>
  <si>
    <t>Document Management System</t>
  </si>
  <si>
    <t>IAAO Chapter</t>
  </si>
  <si>
    <t>IAAO Affiliate Membership Dues</t>
  </si>
  <si>
    <t>IAAO Conference Donation</t>
  </si>
  <si>
    <t>IAAO Reps Exp. (Promotional)</t>
  </si>
  <si>
    <t>Insurance Expense</t>
  </si>
  <si>
    <t>Liability</t>
  </si>
  <si>
    <t>Work Comp</t>
  </si>
  <si>
    <t>Legislative Liaison</t>
  </si>
  <si>
    <t>Assessment Administration</t>
  </si>
  <si>
    <t>IAAO 112 Income Appr. To Valuation</t>
  </si>
  <si>
    <t>Inc. Case Study Workshop</t>
  </si>
  <si>
    <t>Res Case Study Workshop</t>
  </si>
  <si>
    <t xml:space="preserve">USPAP  </t>
  </si>
  <si>
    <t xml:space="preserve">Misc. Expenses </t>
  </si>
  <si>
    <t>Sub-Total:</t>
  </si>
  <si>
    <t>MAAP</t>
  </si>
  <si>
    <t>Misc. Expenses</t>
  </si>
  <si>
    <t>President &amp; Vice President Allowance</t>
  </si>
  <si>
    <t>Presidents IAAO Conference Expense</t>
  </si>
  <si>
    <t xml:space="preserve">Professional Fees </t>
  </si>
  <si>
    <t>Contingency Fund</t>
  </si>
  <si>
    <t>Refund Adjustments</t>
  </si>
  <si>
    <t>Secretary/Treasurer</t>
  </si>
  <si>
    <t>Wages &amp; Expenses:</t>
  </si>
  <si>
    <t>Assistant Conference Coordinator Wage</t>
  </si>
  <si>
    <t>Conference Coordinator Wage</t>
  </si>
  <si>
    <t>Education Coordinator Wage</t>
  </si>
  <si>
    <t>Equal Eyes Editor Wage</t>
  </si>
  <si>
    <t>Equal Eyes Associate Editor Wage</t>
  </si>
  <si>
    <t>Membership Coordinator Wage</t>
  </si>
  <si>
    <t>Secretary Wage</t>
  </si>
  <si>
    <t>Treasurer Wage</t>
  </si>
  <si>
    <t>Quarterly Payroll Taxes (SS &amp; Medicare)</t>
  </si>
  <si>
    <t>Unemployment Wage Witholding</t>
  </si>
  <si>
    <t xml:space="preserve">Website Services  </t>
  </si>
  <si>
    <t>Total: Expenses</t>
  </si>
  <si>
    <t>NET TOTAL</t>
  </si>
  <si>
    <t>Actuals</t>
  </si>
  <si>
    <t>IAAO 112 Income Approach to Valuation II</t>
  </si>
  <si>
    <t>Expenses:</t>
  </si>
  <si>
    <t>IS Coordinator Wage</t>
  </si>
  <si>
    <t>IAAO 2018 income</t>
  </si>
  <si>
    <t>Income</t>
  </si>
  <si>
    <t>Expenses</t>
  </si>
  <si>
    <t>Net</t>
  </si>
  <si>
    <t>Assessment Admin</t>
  </si>
  <si>
    <t>Totals</t>
  </si>
  <si>
    <t>Supplies, Postage, p.o. box, Misc.</t>
  </si>
  <si>
    <t>equipment</t>
  </si>
  <si>
    <t>U40/10</t>
  </si>
  <si>
    <t>Equal Eyes Sponsorships</t>
  </si>
  <si>
    <t>Res Basic Course</t>
  </si>
  <si>
    <t>IAAO 400 Assessment Administration</t>
  </si>
  <si>
    <t>MAAO Family Member Scholarship</t>
  </si>
  <si>
    <t>Summer Fundraiser</t>
  </si>
  <si>
    <t>Mass Appraisal Basics II</t>
  </si>
  <si>
    <t xml:space="preserve">Mass Appraisal Basics I </t>
  </si>
  <si>
    <t>Summer Seminar Fundraiser</t>
  </si>
  <si>
    <t>TOTAL OTHER INCOME</t>
  </si>
  <si>
    <t>SOFTWARE</t>
  </si>
  <si>
    <t>MISC EXPENSES</t>
  </si>
  <si>
    <t>TOTAL MISC EXPENSES</t>
  </si>
  <si>
    <t>2019-2020</t>
  </si>
  <si>
    <t>Mass Appraisal Basics I</t>
  </si>
  <si>
    <t>Total Education</t>
  </si>
  <si>
    <t>Residential 101</t>
  </si>
  <si>
    <t xml:space="preserve">IAAO 101 Basic assessing </t>
  </si>
  <si>
    <t>$</t>
  </si>
  <si>
    <t>2020-2021</t>
  </si>
  <si>
    <t>IAAO 101</t>
  </si>
  <si>
    <t>Asmt Laws &amp; Proc. III</t>
  </si>
  <si>
    <t>Job Posting Expenses (YourMembership)</t>
  </si>
  <si>
    <t>Revised 8/7/21</t>
  </si>
  <si>
    <t>Zoom Annual Subscription</t>
  </si>
  <si>
    <t>2021-2022</t>
  </si>
  <si>
    <t>Change</t>
  </si>
  <si>
    <t>Res Advanced Course</t>
  </si>
  <si>
    <t>Intro to Income</t>
  </si>
  <si>
    <t>Instructor Workshop</t>
  </si>
  <si>
    <t>Amounts updated 9/23/22</t>
  </si>
  <si>
    <t xml:space="preserve"> MAAO 2023 Budget</t>
  </si>
  <si>
    <t>Nov. 1, 2022 - Oct.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</si>
</sst>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Arial"/>
      <family val="2"/>
    </font>
    <font>
      <b/>
      <i/>
      <sz val="16"/>
      <name val="Verdana"/>
      <family val="2"/>
    </font>
    <font>
      <b/>
      <sz val="12"/>
      <color rgb="FFFF0000"/>
      <name val="Verdana"/>
      <family val="2"/>
    </font>
    <font>
      <b/>
      <sz val="12"/>
      <name val="Arial"/>
      <family val="2"/>
    </font>
    <font>
      <b/>
      <sz val="12"/>
      <color rgb="FF00B050"/>
      <name val="Verdana"/>
      <family val="2"/>
    </font>
    <font>
      <b/>
      <sz val="9"/>
      <color rgb="FFFF0000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name val="Arial"/>
      <family val="2"/>
    </font>
    <font>
      <b/>
      <sz val="12"/>
      <color indexed="12"/>
      <name val="Verdana"/>
      <family val="2"/>
    </font>
    <font>
      <sz val="12"/>
      <color indexed="10"/>
      <name val="Verdana"/>
      <family val="2"/>
    </font>
    <font>
      <b/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i/>
      <sz val="12"/>
      <name val="Verdana"/>
      <family val="2"/>
    </font>
    <font>
      <sz val="11"/>
      <name val="Verdana"/>
      <family val="2"/>
    </font>
    <font>
      <sz val="11"/>
      <color indexed="10"/>
      <name val="Verdana"/>
      <family val="2"/>
    </font>
    <font>
      <sz val="12"/>
      <color rgb="FFFF0000"/>
      <name val="Verdana"/>
      <family val="2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name val="Verdana"/>
      <family val="2"/>
    </font>
    <font>
      <b/>
      <sz val="11"/>
      <color theme="1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rgb="FFFF0000"/>
      <name val="Verdana"/>
      <family val="2"/>
    </font>
    <font>
      <b/>
      <sz val="11"/>
      <color theme="4" tint="-0.249977111117893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4" tint="-0.249977111117893"/>
      <name val="Verdana"/>
    </font>
    <font>
      <b/>
      <sz val="12"/>
      <color rgb="FF00B050"/>
      <name val="Verdana"/>
    </font>
    <font>
      <b/>
      <sz val="12"/>
      <color rgb="FFFF0000"/>
      <name val="Verdana"/>
    </font>
    <font>
      <b/>
      <sz val="12"/>
      <name val="Verdana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9">
    <xf numFmtId="0" fontId="0" fillId="0" borderId="0" xfId="0"/>
    <xf numFmtId="164" fontId="8" fillId="0" borderId="2" xfId="1" applyNumberFormat="1" applyFont="1" applyBorder="1" applyAlignment="1">
      <alignment horizontal="left"/>
    </xf>
    <xf numFmtId="14" fontId="11" fillId="0" borderId="0" xfId="0" applyNumberFormat="1" applyFont="1" applyAlignment="1">
      <alignment horizontal="left"/>
    </xf>
    <xf numFmtId="0" fontId="12" fillId="0" borderId="0" xfId="0" applyFont="1"/>
    <xf numFmtId="0" fontId="14" fillId="0" borderId="1" xfId="0" applyFont="1" applyBorder="1"/>
    <xf numFmtId="0" fontId="12" fillId="0" borderId="3" xfId="0" applyFont="1" applyBorder="1"/>
    <xf numFmtId="164" fontId="10" fillId="0" borderId="0" xfId="1" applyNumberFormat="1" applyFont="1" applyFill="1"/>
    <xf numFmtId="0" fontId="15" fillId="0" borderId="0" xfId="0" applyFont="1" applyFill="1"/>
    <xf numFmtId="0" fontId="15" fillId="0" borderId="0" xfId="0" applyFont="1"/>
    <xf numFmtId="0" fontId="16" fillId="0" borderId="4" xfId="0" applyFont="1" applyBorder="1" applyAlignment="1"/>
    <xf numFmtId="164" fontId="8" fillId="0" borderId="0" xfId="1" applyNumberFormat="1" applyFont="1"/>
    <xf numFmtId="0" fontId="12" fillId="0" borderId="0" xfId="0" quotePrefix="1" applyFont="1" applyFill="1" applyBorder="1"/>
    <xf numFmtId="0" fontId="12" fillId="0" borderId="4" xfId="0" applyFont="1" applyFill="1" applyBorder="1"/>
    <xf numFmtId="0" fontId="12" fillId="0" borderId="0" xfId="0" applyFont="1" applyBorder="1" applyAlignment="1">
      <alignment vertical="center"/>
    </xf>
    <xf numFmtId="0" fontId="12" fillId="0" borderId="4" xfId="0" applyFont="1" applyBorder="1"/>
    <xf numFmtId="0" fontId="15" fillId="3" borderId="0" xfId="0" applyFont="1" applyFill="1"/>
    <xf numFmtId="0" fontId="12" fillId="0" borderId="0" xfId="0" applyFont="1" applyBorder="1"/>
    <xf numFmtId="164" fontId="10" fillId="0" borderId="1" xfId="1" applyNumberFormat="1" applyFont="1" applyFill="1" applyBorder="1"/>
    <xf numFmtId="0" fontId="12" fillId="0" borderId="4" xfId="0" applyFont="1" applyBorder="1" applyAlignment="1"/>
    <xf numFmtId="0" fontId="12" fillId="0" borderId="0" xfId="0" applyFont="1" applyFill="1" applyBorder="1"/>
    <xf numFmtId="164" fontId="10" fillId="0" borderId="0" xfId="1" applyNumberFormat="1" applyFont="1" applyFill="1" applyBorder="1"/>
    <xf numFmtId="0" fontId="14" fillId="0" borderId="5" xfId="0" applyFont="1" applyBorder="1"/>
    <xf numFmtId="0" fontId="18" fillId="0" borderId="6" xfId="0" applyFont="1" applyBorder="1"/>
    <xf numFmtId="0" fontId="14" fillId="0" borderId="0" xfId="0" applyFont="1" applyBorder="1"/>
    <xf numFmtId="14" fontId="14" fillId="0" borderId="0" xfId="0" applyNumberFormat="1" applyFont="1" applyBorder="1"/>
    <xf numFmtId="0" fontId="19" fillId="0" borderId="4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4" fillId="0" borderId="2" xfId="0" applyFont="1" applyBorder="1" applyAlignment="1"/>
    <xf numFmtId="0" fontId="16" fillId="0" borderId="8" xfId="0" applyFont="1" applyBorder="1" applyAlignment="1"/>
    <xf numFmtId="0" fontId="12" fillId="0" borderId="4" xfId="0" applyFont="1" applyBorder="1" applyAlignment="1">
      <alignment horizontal="left" vertical="center"/>
    </xf>
    <xf numFmtId="0" fontId="21" fillId="0" borderId="0" xfId="0" applyFont="1" applyBorder="1" applyAlignment="1"/>
    <xf numFmtId="14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right"/>
    </xf>
    <xf numFmtId="0" fontId="12" fillId="0" borderId="4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7" xfId="0" applyFont="1" applyBorder="1"/>
    <xf numFmtId="14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right"/>
    </xf>
    <xf numFmtId="0" fontId="14" fillId="0" borderId="2" xfId="0" applyFont="1" applyBorder="1"/>
    <xf numFmtId="0" fontId="12" fillId="0" borderId="7" xfId="0" applyFont="1" applyBorder="1"/>
    <xf numFmtId="0" fontId="12" fillId="0" borderId="0" xfId="0" applyFont="1" applyBorder="1" applyAlignment="1">
      <alignment horizontal="left"/>
    </xf>
    <xf numFmtId="0" fontId="2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horizontal="left"/>
    </xf>
    <xf numFmtId="0" fontId="14" fillId="0" borderId="7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4" fillId="0" borderId="9" xfId="0" applyFont="1" applyBorder="1"/>
    <xf numFmtId="0" fontId="14" fillId="0" borderId="8" xfId="0" applyFont="1" applyBorder="1"/>
    <xf numFmtId="14" fontId="8" fillId="0" borderId="0" xfId="0" applyNumberFormat="1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3" fillId="0" borderId="0" xfId="0" quotePrefix="1" applyFont="1"/>
    <xf numFmtId="0" fontId="25" fillId="0" borderId="0" xfId="0" applyFont="1"/>
    <xf numFmtId="0" fontId="17" fillId="0" borderId="0" xfId="0" applyFont="1" applyFill="1" applyBorder="1" applyAlignment="1">
      <alignment horizontal="right" vertical="center"/>
    </xf>
    <xf numFmtId="0" fontId="20" fillId="0" borderId="0" xfId="0" applyFont="1"/>
    <xf numFmtId="0" fontId="26" fillId="0" borderId="0" xfId="0" applyFont="1"/>
    <xf numFmtId="0" fontId="27" fillId="0" borderId="4" xfId="0" applyFont="1" applyBorder="1" applyAlignment="1"/>
    <xf numFmtId="164" fontId="28" fillId="0" borderId="0" xfId="0" applyNumberFormat="1" applyFont="1" applyFill="1"/>
    <xf numFmtId="164" fontId="29" fillId="0" borderId="0" xfId="1" applyNumberFormat="1" applyFont="1" applyFill="1"/>
    <xf numFmtId="164" fontId="15" fillId="0" borderId="0" xfId="0" applyNumberFormat="1" applyFont="1"/>
    <xf numFmtId="0" fontId="27" fillId="0" borderId="4" xfId="0" applyFont="1" applyFill="1" applyBorder="1"/>
    <xf numFmtId="0" fontId="27" fillId="0" borderId="4" xfId="0" applyFont="1" applyBorder="1"/>
    <xf numFmtId="0" fontId="27" fillId="0" borderId="0" xfId="0" applyFont="1" applyFill="1" applyBorder="1"/>
    <xf numFmtId="0" fontId="14" fillId="0" borderId="0" xfId="0" applyFont="1" applyBorder="1" applyAlignment="1"/>
    <xf numFmtId="0" fontId="9" fillId="0" borderId="4" xfId="0" applyFont="1" applyBorder="1" applyAlignment="1"/>
    <xf numFmtId="0" fontId="12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Border="1" applyAlignment="1"/>
    <xf numFmtId="0" fontId="15" fillId="0" borderId="4" xfId="0" applyFont="1" applyBorder="1" applyAlignment="1"/>
    <xf numFmtId="0" fontId="14" fillId="0" borderId="10" xfId="0" applyFont="1" applyBorder="1"/>
    <xf numFmtId="0" fontId="14" fillId="0" borderId="11" xfId="0" applyFont="1" applyBorder="1"/>
    <xf numFmtId="164" fontId="10" fillId="0" borderId="11" xfId="1" applyNumberFormat="1" applyFont="1" applyFill="1" applyBorder="1"/>
    <xf numFmtId="0" fontId="14" fillId="0" borderId="2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4" fontId="12" fillId="0" borderId="0" xfId="0" applyNumberFormat="1" applyFont="1" applyBorder="1"/>
    <xf numFmtId="164" fontId="14" fillId="0" borderId="0" xfId="0" applyNumberFormat="1" applyFont="1" applyFill="1"/>
    <xf numFmtId="0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164" fontId="14" fillId="0" borderId="0" xfId="1" applyNumberFormat="1" applyFont="1" applyFill="1"/>
    <xf numFmtId="164" fontId="14" fillId="4" borderId="0" xfId="0" applyNumberFormat="1" applyFont="1" applyFill="1"/>
    <xf numFmtId="164" fontId="30" fillId="0" borderId="0" xfId="0" applyNumberFormat="1" applyFont="1" applyFill="1"/>
    <xf numFmtId="164" fontId="14" fillId="5" borderId="2" xfId="0" applyNumberFormat="1" applyFont="1" applyFill="1" applyBorder="1"/>
    <xf numFmtId="164" fontId="14" fillId="2" borderId="12" xfId="0" applyNumberFormat="1" applyFont="1" applyFill="1" applyBorder="1"/>
    <xf numFmtId="0" fontId="14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64" fontId="14" fillId="0" borderId="0" xfId="1" applyNumberFormat="1" applyFont="1" applyFill="1" applyBorder="1"/>
    <xf numFmtId="164" fontId="14" fillId="6" borderId="2" xfId="1" applyNumberFormat="1" applyFont="1" applyFill="1" applyBorder="1"/>
    <xf numFmtId="164" fontId="14" fillId="7" borderId="2" xfId="1" applyNumberFormat="1" applyFont="1" applyFill="1" applyBorder="1"/>
    <xf numFmtId="164" fontId="14" fillId="5" borderId="0" xfId="1" applyNumberFormat="1" applyFont="1" applyFill="1"/>
    <xf numFmtId="164" fontId="14" fillId="8" borderId="2" xfId="1" applyNumberFormat="1" applyFont="1" applyFill="1" applyBorder="1"/>
    <xf numFmtId="0" fontId="7" fillId="0" borderId="1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64" fontId="14" fillId="0" borderId="1" xfId="0" applyNumberFormat="1" applyFont="1" applyFill="1" applyBorder="1"/>
    <xf numFmtId="0" fontId="18" fillId="0" borderId="4" xfId="0" applyFont="1" applyBorder="1"/>
    <xf numFmtId="164" fontId="14" fillId="0" borderId="0" xfId="0" applyNumberFormat="1" applyFont="1" applyFill="1" applyBorder="1"/>
    <xf numFmtId="164" fontId="14" fillId="0" borderId="1" xfId="1" applyNumberFormat="1" applyFont="1" applyFill="1" applyBorder="1"/>
    <xf numFmtId="0" fontId="13" fillId="0" borderId="0" xfId="0" applyFont="1" applyAlignment="1">
      <alignment horizontal="right"/>
    </xf>
    <xf numFmtId="164" fontId="14" fillId="0" borderId="2" xfId="0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2" fillId="0" borderId="1" xfId="0" quotePrefix="1" applyFont="1" applyBorder="1" applyAlignment="1">
      <alignment horizontal="center"/>
    </xf>
    <xf numFmtId="164" fontId="32" fillId="0" borderId="2" xfId="1" applyNumberFormat="1" applyFont="1" applyBorder="1" applyAlignment="1">
      <alignment horizontal="left"/>
    </xf>
    <xf numFmtId="164" fontId="32" fillId="0" borderId="0" xfId="0" applyNumberFormat="1" applyFont="1" applyFill="1"/>
    <xf numFmtId="164" fontId="32" fillId="0" borderId="11" xfId="1" applyNumberFormat="1" applyFont="1" applyFill="1" applyBorder="1"/>
    <xf numFmtId="164" fontId="32" fillId="0" borderId="0" xfId="1" applyNumberFormat="1" applyFont="1"/>
    <xf numFmtId="0" fontId="10" fillId="0" borderId="0" xfId="0" quotePrefix="1" applyFont="1" applyBorder="1" applyAlignment="1">
      <alignment horizontal="center"/>
    </xf>
    <xf numFmtId="164" fontId="10" fillId="0" borderId="2" xfId="1" applyNumberFormat="1" applyFont="1" applyBorder="1" applyAlignment="1">
      <alignment horizontal="left"/>
    </xf>
    <xf numFmtId="0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/>
    <xf numFmtId="164" fontId="10" fillId="0" borderId="1" xfId="0" applyNumberFormat="1" applyFont="1" applyFill="1" applyBorder="1"/>
    <xf numFmtId="164" fontId="10" fillId="4" borderId="0" xfId="0" applyNumberFormat="1" applyFont="1" applyFill="1"/>
    <xf numFmtId="164" fontId="10" fillId="5" borderId="2" xfId="0" applyNumberFormat="1" applyFont="1" applyFill="1" applyBorder="1"/>
    <xf numFmtId="164" fontId="10" fillId="2" borderId="12" xfId="0" applyNumberFormat="1" applyFont="1" applyFill="1" applyBorder="1"/>
    <xf numFmtId="164" fontId="10" fillId="0" borderId="0" xfId="0" applyNumberFormat="1" applyFont="1" applyFill="1" applyBorder="1"/>
    <xf numFmtId="164" fontId="10" fillId="6" borderId="2" xfId="1" applyNumberFormat="1" applyFont="1" applyFill="1" applyBorder="1"/>
    <xf numFmtId="164" fontId="10" fillId="7" borderId="2" xfId="1" applyNumberFormat="1" applyFont="1" applyFill="1" applyBorder="1"/>
    <xf numFmtId="164" fontId="10" fillId="8" borderId="2" xfId="1" applyNumberFormat="1" applyFont="1" applyFill="1" applyBorder="1"/>
    <xf numFmtId="164" fontId="10" fillId="5" borderId="0" xfId="1" applyNumberFormat="1" applyFont="1" applyFill="1"/>
    <xf numFmtId="164" fontId="10" fillId="0" borderId="0" xfId="1" applyNumberFormat="1" applyFont="1"/>
    <xf numFmtId="164" fontId="8" fillId="0" borderId="11" xfId="1" applyNumberFormat="1" applyFont="1" applyFill="1" applyBorder="1"/>
    <xf numFmtId="0" fontId="10" fillId="0" borderId="13" xfId="0" applyNumberFormat="1" applyFont="1" applyFill="1" applyBorder="1" applyAlignment="1">
      <alignment horizontal="center"/>
    </xf>
    <xf numFmtId="0" fontId="14" fillId="0" borderId="13" xfId="0" applyNumberFormat="1" applyFont="1" applyFill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64" fontId="13" fillId="0" borderId="4" xfId="0" applyNumberFormat="1" applyFont="1" applyBorder="1"/>
    <xf numFmtId="164" fontId="13" fillId="0" borderId="4" xfId="0" applyNumberFormat="1" applyFont="1" applyFill="1" applyBorder="1"/>
    <xf numFmtId="164" fontId="14" fillId="4" borderId="4" xfId="0" applyNumberFormat="1" applyFont="1" applyFill="1" applyBorder="1"/>
    <xf numFmtId="164" fontId="14" fillId="5" borderId="7" xfId="0" applyNumberFormat="1" applyFont="1" applyFill="1" applyBorder="1"/>
    <xf numFmtId="164" fontId="14" fillId="2" borderId="14" xfId="0" applyNumberFormat="1" applyFont="1" applyFill="1" applyBorder="1"/>
    <xf numFmtId="164" fontId="14" fillId="6" borderId="7" xfId="1" applyNumberFormat="1" applyFont="1" applyFill="1" applyBorder="1"/>
    <xf numFmtId="164" fontId="14" fillId="7" borderId="7" xfId="1" applyNumberFormat="1" applyFont="1" applyFill="1" applyBorder="1"/>
    <xf numFmtId="164" fontId="14" fillId="8" borderId="7" xfId="1" applyNumberFormat="1" applyFont="1" applyFill="1" applyBorder="1"/>
    <xf numFmtId="164" fontId="31" fillId="0" borderId="4" xfId="0" applyNumberFormat="1" applyFont="1" applyBorder="1"/>
    <xf numFmtId="164" fontId="14" fillId="5" borderId="4" xfId="1" applyNumberFormat="1" applyFont="1" applyFill="1" applyBorder="1"/>
    <xf numFmtId="164" fontId="14" fillId="0" borderId="4" xfId="0" applyNumberFormat="1" applyFont="1" applyFill="1" applyBorder="1"/>
    <xf numFmtId="0" fontId="31" fillId="0" borderId="3" xfId="0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164" fontId="32" fillId="0" borderId="0" xfId="0" applyNumberFormat="1" applyFont="1"/>
    <xf numFmtId="164" fontId="32" fillId="4" borderId="0" xfId="0" applyNumberFormat="1" applyFont="1" applyFill="1"/>
    <xf numFmtId="164" fontId="32" fillId="5" borderId="2" xfId="0" applyNumberFormat="1" applyFont="1" applyFill="1" applyBorder="1"/>
    <xf numFmtId="164" fontId="32" fillId="2" borderId="12" xfId="0" applyNumberFormat="1" applyFont="1" applyFill="1" applyBorder="1"/>
    <xf numFmtId="164" fontId="32" fillId="6" borderId="2" xfId="1" applyNumberFormat="1" applyFont="1" applyFill="1" applyBorder="1"/>
    <xf numFmtId="164" fontId="32" fillId="7" borderId="2" xfId="1" applyNumberFormat="1" applyFont="1" applyFill="1" applyBorder="1"/>
    <xf numFmtId="164" fontId="32" fillId="8" borderId="2" xfId="1" applyNumberFormat="1" applyFont="1" applyFill="1" applyBorder="1"/>
    <xf numFmtId="164" fontId="34" fillId="0" borderId="0" xfId="0" applyNumberFormat="1" applyFont="1"/>
    <xf numFmtId="164" fontId="34" fillId="0" borderId="0" xfId="0" applyNumberFormat="1" applyFont="1" applyAlignment="1">
      <alignment vertical="center"/>
    </xf>
    <xf numFmtId="164" fontId="32" fillId="5" borderId="0" xfId="1" applyNumberFormat="1" applyFont="1" applyFill="1"/>
    <xf numFmtId="0" fontId="34" fillId="0" borderId="13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Border="1"/>
    <xf numFmtId="164" fontId="8" fillId="0" borderId="4" xfId="0" applyNumberFormat="1" applyFont="1" applyFill="1" applyBorder="1"/>
    <xf numFmtId="164" fontId="8" fillId="4" borderId="4" xfId="0" applyNumberFormat="1" applyFont="1" applyFill="1" applyBorder="1"/>
    <xf numFmtId="164" fontId="8" fillId="5" borderId="7" xfId="0" applyNumberFormat="1" applyFont="1" applyFill="1" applyBorder="1"/>
    <xf numFmtId="164" fontId="8" fillId="2" borderId="14" xfId="0" applyNumberFormat="1" applyFont="1" applyFill="1" applyBorder="1"/>
    <xf numFmtId="164" fontId="8" fillId="6" borderId="7" xfId="1" applyNumberFormat="1" applyFont="1" applyFill="1" applyBorder="1"/>
    <xf numFmtId="164" fontId="8" fillId="7" borderId="7" xfId="1" applyNumberFormat="1" applyFont="1" applyFill="1" applyBorder="1"/>
    <xf numFmtId="164" fontId="8" fillId="8" borderId="7" xfId="1" applyNumberFormat="1" applyFont="1" applyFill="1" applyBorder="1"/>
    <xf numFmtId="164" fontId="33" fillId="0" borderId="4" xfId="0" applyNumberFormat="1" applyFont="1" applyBorder="1"/>
    <xf numFmtId="164" fontId="8" fillId="5" borderId="4" xfId="1" applyNumberFormat="1" applyFont="1" applyFill="1" applyBorder="1"/>
    <xf numFmtId="0" fontId="33" fillId="0" borderId="3" xfId="0" applyFont="1" applyBorder="1" applyAlignment="1">
      <alignment horizontal="center"/>
    </xf>
    <xf numFmtId="164" fontId="14" fillId="9" borderId="0" xfId="1" applyNumberFormat="1" applyFont="1" applyFill="1"/>
    <xf numFmtId="0" fontId="6" fillId="0" borderId="15" xfId="0" applyFont="1" applyFill="1" applyBorder="1" applyAlignment="1">
      <alignment horizontal="center"/>
    </xf>
    <xf numFmtId="0" fontId="6" fillId="0" borderId="2" xfId="0" applyFont="1" applyBorder="1"/>
    <xf numFmtId="164" fontId="33" fillId="0" borderId="4" xfId="0" applyNumberFormat="1" applyFont="1" applyBorder="1" applyAlignment="1">
      <alignment vertical="center"/>
    </xf>
    <xf numFmtId="164" fontId="8" fillId="0" borderId="4" xfId="1" applyNumberFormat="1" applyFont="1" applyFill="1" applyBorder="1"/>
    <xf numFmtId="164" fontId="8" fillId="0" borderId="4" xfId="1" applyNumberFormat="1" applyFont="1" applyFill="1" applyBorder="1" applyAlignment="1">
      <alignment vertical="center"/>
    </xf>
    <xf numFmtId="164" fontId="37" fillId="0" borderId="0" xfId="0" applyNumberFormat="1" applyFont="1" applyFill="1"/>
    <xf numFmtId="164" fontId="38" fillId="0" borderId="1" xfId="1" applyNumberFormat="1" applyFont="1" applyFill="1" applyBorder="1"/>
    <xf numFmtId="164" fontId="39" fillId="0" borderId="4" xfId="1" applyNumberFormat="1" applyFont="1" applyFill="1" applyBorder="1"/>
    <xf numFmtId="164" fontId="40" fillId="0" borderId="16" xfId="0" applyNumberFormat="1" applyFont="1" applyFill="1" applyBorder="1"/>
    <xf numFmtId="164" fontId="40" fillId="0" borderId="16" xfId="1" applyNumberFormat="1" applyFont="1" applyFill="1" applyBorder="1"/>
    <xf numFmtId="164" fontId="15" fillId="0" borderId="0" xfId="0" applyNumberFormat="1" applyFont="1" applyFill="1"/>
    <xf numFmtId="0" fontId="15" fillId="0" borderId="0" xfId="0" applyFont="1" applyFill="1"/>
    <xf numFmtId="164" fontId="15" fillId="0" borderId="0" xfId="0" applyNumberFormat="1" applyFont="1"/>
    <xf numFmtId="164" fontId="14" fillId="0" borderId="0" xfId="1" applyNumberFormat="1" applyFont="1" applyFill="1"/>
    <xf numFmtId="164" fontId="13" fillId="0" borderId="4" xfId="0" applyNumberFormat="1" applyFont="1" applyBorder="1"/>
    <xf numFmtId="164" fontId="31" fillId="0" borderId="4" xfId="0" applyNumberFormat="1" applyFont="1" applyBorder="1"/>
    <xf numFmtId="164" fontId="31" fillId="0" borderId="4" xfId="0" applyNumberFormat="1" applyFont="1" applyBorder="1" applyAlignment="1">
      <alignment vertical="center"/>
    </xf>
    <xf numFmtId="0" fontId="16" fillId="0" borderId="0" xfId="0" applyFont="1" applyFill="1"/>
  </cellXfs>
  <cellStyles count="2">
    <cellStyle name="Currency" xfId="1" builtinId="4"/>
    <cellStyle name="Normal" xfId="0" builtinId="0"/>
  </cellStyles>
  <dxfs count="12"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Verdana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border diagonalUp="0" diagonalDown="0" outline="0">
        <left/>
        <right/>
        <top/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2767806</xdr:colOff>
      <xdr:row>60</xdr:row>
      <xdr:rowOff>0</xdr:rowOff>
    </xdr:from>
    <xdr:ext cx="194455" cy="27400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58506" y="12068175"/>
          <a:ext cx="194455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43925" y="748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67450" y="748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05400" y="748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05400" y="748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05400" y="748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05400" y="748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543925" y="728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779933" y="76030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CD762F9-7B2B-487F-84EA-A6ABE36535A2}"/>
            </a:ext>
          </a:extLst>
        </xdr:cNvPr>
        <xdr:cNvSpPr txBox="1"/>
      </xdr:nvSpPr>
      <xdr:spPr>
        <a:xfrm>
          <a:off x="8960556" y="73730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A4:G155" headerRowCount="0" totalsRowShown="0">
  <tableColumns count="7">
    <tableColumn id="1" xr3:uid="{00000000-0010-0000-0000-000001000000}" name="Column1" headerRowDxfId="11"/>
    <tableColumn id="2" xr3:uid="{00000000-0010-0000-0000-000002000000}" name="Column2" headerRowDxfId="10"/>
    <tableColumn id="5" xr3:uid="{00000000-0010-0000-0000-000005000000}" name="Column5" headerRowDxfId="9" dataDxfId="8" headerRowCellStyle="Currency"/>
    <tableColumn id="6" xr3:uid="{00000000-0010-0000-0000-000006000000}" name="Column6" headerRowDxfId="7" dataDxfId="6" headerRowCellStyle="Currency" dataCellStyle="Currency"/>
    <tableColumn id="7" xr3:uid="{00000000-0010-0000-0000-000007000000}" name="Column7" headerRowDxfId="5" dataDxfId="4" headerRowCellStyle="Currency" dataCellStyle="Currency"/>
    <tableColumn id="8" xr3:uid="{00000000-0010-0000-0000-000008000000}" name="Column8" headerRowDxfId="3" dataDxfId="2"/>
    <tableColumn id="3" xr3:uid="{00000000-0010-0000-0000-000003000000}" name="Column9" headerRowDxfId="1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8"/>
  <sheetViews>
    <sheetView tabSelected="1" topLeftCell="C1" zoomScale="70" zoomScaleNormal="70" workbookViewId="0">
      <selection activeCell="J14" sqref="J14"/>
    </sheetView>
  </sheetViews>
  <sheetFormatPr defaultRowHeight="15.75" x14ac:dyDescent="0.25"/>
  <cols>
    <col min="1" max="1" width="26.85546875" style="54" customWidth="1"/>
    <col min="2" max="2" width="49.7109375" style="54" customWidth="1"/>
    <col min="3" max="3" width="17.42578125" style="108" customWidth="1"/>
    <col min="4" max="4" width="17.42578125" style="123" customWidth="1"/>
    <col min="5" max="5" width="16.7109375" style="10" customWidth="1"/>
    <col min="6" max="6" width="19.5703125" style="80" customWidth="1"/>
    <col min="7" max="7" width="19.7109375" customWidth="1"/>
    <col min="8" max="8" width="19.5703125" style="80" customWidth="1"/>
    <col min="9" max="9" width="11.140625" bestFit="1" customWidth="1"/>
    <col min="10" max="10" width="78.7109375" bestFit="1" customWidth="1"/>
  </cols>
  <sheetData>
    <row r="1" spans="1:25" ht="19.5" x14ac:dyDescent="0.25">
      <c r="A1" s="171" t="s">
        <v>140</v>
      </c>
      <c r="B1" s="95" t="s">
        <v>148</v>
      </c>
      <c r="C1" s="104"/>
      <c r="D1" s="109"/>
      <c r="E1" s="57"/>
    </row>
    <row r="2" spans="1:25" ht="16.5" thickBot="1" x14ac:dyDescent="0.3">
      <c r="A2" s="172" t="s">
        <v>147</v>
      </c>
      <c r="B2" s="96" t="s">
        <v>149</v>
      </c>
      <c r="C2" s="105"/>
      <c r="D2" s="110"/>
      <c r="E2" s="1"/>
      <c r="F2" s="102"/>
      <c r="G2" s="103"/>
      <c r="H2" s="102"/>
    </row>
    <row r="3" spans="1:25" ht="16.5" thickTop="1" x14ac:dyDescent="0.25">
      <c r="A3" s="2" t="s">
        <v>0</v>
      </c>
      <c r="B3" s="3"/>
      <c r="C3" s="143">
        <v>2020</v>
      </c>
      <c r="D3" s="111">
        <v>2021</v>
      </c>
      <c r="E3" s="157">
        <v>2021</v>
      </c>
      <c r="F3" s="81">
        <v>2022</v>
      </c>
      <c r="G3" s="127">
        <v>2022</v>
      </c>
      <c r="H3" s="81">
        <v>2023</v>
      </c>
      <c r="I3" t="s">
        <v>143</v>
      </c>
    </row>
    <row r="4" spans="1:25" s="8" customFormat="1" x14ac:dyDescent="0.25">
      <c r="A4" s="4" t="s">
        <v>2</v>
      </c>
      <c r="B4" s="5" t="s">
        <v>0</v>
      </c>
      <c r="C4" s="144" t="s">
        <v>105</v>
      </c>
      <c r="D4" s="112" t="s">
        <v>1</v>
      </c>
      <c r="E4" s="158" t="s">
        <v>105</v>
      </c>
      <c r="F4" s="82" t="s">
        <v>1</v>
      </c>
      <c r="G4" s="128" t="s">
        <v>105</v>
      </c>
      <c r="H4" s="82" t="s">
        <v>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s="8" customFormat="1" x14ac:dyDescent="0.25">
      <c r="A5" s="11" t="s">
        <v>5</v>
      </c>
      <c r="B5" s="12"/>
      <c r="C5" s="145">
        <v>63</v>
      </c>
      <c r="D5" s="113">
        <v>1100</v>
      </c>
      <c r="E5" s="159"/>
      <c r="F5" s="80">
        <v>1100</v>
      </c>
      <c r="G5" s="185">
        <v>191</v>
      </c>
      <c r="H5" s="80">
        <v>1100</v>
      </c>
      <c r="I5" s="64">
        <f>H5-Table22[[#This Row],[Column8]]</f>
        <v>0</v>
      </c>
    </row>
    <row r="6" spans="1:25" s="15" customFormat="1" x14ac:dyDescent="0.25">
      <c r="A6" s="13" t="s">
        <v>6</v>
      </c>
      <c r="B6" s="14"/>
      <c r="C6" s="106">
        <v>56</v>
      </c>
      <c r="D6" s="113">
        <v>50</v>
      </c>
      <c r="E6" s="160">
        <v>3920</v>
      </c>
      <c r="F6" s="80">
        <v>50</v>
      </c>
      <c r="G6" s="185">
        <v>44</v>
      </c>
      <c r="H6" s="80">
        <v>50</v>
      </c>
      <c r="I6" s="64">
        <f>H6-Table22[[#This Row],[Column8]]</f>
        <v>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15" customFormat="1" x14ac:dyDescent="0.25">
      <c r="A7" s="70" t="s">
        <v>7</v>
      </c>
      <c r="B7" s="71"/>
      <c r="C7" s="106"/>
      <c r="D7" s="113">
        <v>7000</v>
      </c>
      <c r="E7" s="160"/>
      <c r="F7" s="80"/>
      <c r="G7" s="130"/>
      <c r="H7" s="80"/>
      <c r="I7" s="64">
        <f>H7-Table22[[#This Row],[Column8]]</f>
        <v>0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15" customFormat="1" x14ac:dyDescent="0.25">
      <c r="A8" s="70"/>
      <c r="B8" s="58" t="s">
        <v>116</v>
      </c>
      <c r="C8" s="106"/>
      <c r="D8" s="113"/>
      <c r="E8" s="160"/>
      <c r="F8" s="80"/>
      <c r="G8" s="130"/>
      <c r="H8" s="80"/>
      <c r="I8" s="64">
        <f>H8-Table22[[#This Row],[Column8]]</f>
        <v>0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8" customFormat="1" x14ac:dyDescent="0.25">
      <c r="A9" s="70"/>
      <c r="B9" s="58" t="s">
        <v>109</v>
      </c>
      <c r="C9" s="145"/>
      <c r="D9" s="113"/>
      <c r="E9" s="159"/>
      <c r="F9" s="80"/>
      <c r="G9" s="129"/>
      <c r="H9" s="80"/>
      <c r="I9" s="64">
        <f>H9-Table22[[#This Row],[Column8]]</f>
        <v>0</v>
      </c>
    </row>
    <row r="10" spans="1:25" s="8" customFormat="1" x14ac:dyDescent="0.25">
      <c r="A10" s="16" t="s">
        <v>8</v>
      </c>
      <c r="B10" s="14"/>
      <c r="C10" s="145">
        <v>10763</v>
      </c>
      <c r="D10" s="113">
        <v>12000</v>
      </c>
      <c r="E10" s="159">
        <v>13167</v>
      </c>
      <c r="F10" s="80">
        <v>12000</v>
      </c>
      <c r="G10" s="185">
        <v>14938</v>
      </c>
      <c r="H10" s="80">
        <v>12000</v>
      </c>
      <c r="I10" s="64">
        <f>H10-Table22[[#This Row],[Column8]]</f>
        <v>0</v>
      </c>
    </row>
    <row r="11" spans="1:25" s="8" customFormat="1" x14ac:dyDescent="0.25">
      <c r="A11" s="16" t="s">
        <v>36</v>
      </c>
      <c r="B11" s="14" t="s">
        <v>0</v>
      </c>
      <c r="C11" s="145">
        <v>81838</v>
      </c>
      <c r="D11" s="113">
        <v>80000</v>
      </c>
      <c r="E11" s="159">
        <v>82790</v>
      </c>
      <c r="F11" s="80">
        <v>81000</v>
      </c>
      <c r="G11" s="185">
        <v>85048</v>
      </c>
      <c r="H11" s="80">
        <v>83000</v>
      </c>
      <c r="I11" s="64">
        <f>H11-Table22[[#This Row],[Column8]]</f>
        <v>2000</v>
      </c>
      <c r="J11" s="7"/>
    </row>
    <row r="12" spans="1:25" s="8" customFormat="1" x14ac:dyDescent="0.25">
      <c r="A12" s="16" t="s">
        <v>118</v>
      </c>
      <c r="B12" s="14"/>
      <c r="C12" s="145"/>
      <c r="D12" s="113">
        <v>2000</v>
      </c>
      <c r="E12" s="159">
        <v>5500</v>
      </c>
      <c r="F12" s="80">
        <v>4500</v>
      </c>
      <c r="G12" s="185">
        <v>1500</v>
      </c>
      <c r="H12" s="80">
        <v>2500</v>
      </c>
      <c r="I12" s="64">
        <f>H12-Table22[[#This Row],[Column8]]</f>
        <v>-2000</v>
      </c>
    </row>
    <row r="13" spans="1:25" s="8" customFormat="1" x14ac:dyDescent="0.25">
      <c r="A13" s="16" t="s">
        <v>37</v>
      </c>
      <c r="B13" s="14"/>
      <c r="C13" s="145">
        <v>324</v>
      </c>
      <c r="D13" s="113">
        <v>100</v>
      </c>
      <c r="E13" s="159"/>
      <c r="F13" s="80">
        <v>100</v>
      </c>
      <c r="G13" s="129"/>
      <c r="H13" s="80">
        <v>100</v>
      </c>
      <c r="I13" s="64">
        <f>H13-Table22[[#This Row],[Column8]]</f>
        <v>0</v>
      </c>
    </row>
    <row r="14" spans="1:25" s="8" customFormat="1" x14ac:dyDescent="0.25">
      <c r="A14" s="72" t="s">
        <v>38</v>
      </c>
      <c r="B14" s="73"/>
      <c r="C14" s="145"/>
      <c r="D14" s="113"/>
      <c r="E14" s="159"/>
      <c r="F14" s="80"/>
      <c r="G14" s="129"/>
      <c r="H14" s="80"/>
      <c r="I14" s="64">
        <f>H14-Table22[[#This Row],[Column8]]</f>
        <v>0</v>
      </c>
    </row>
    <row r="15" spans="1:25" s="8" customFormat="1" x14ac:dyDescent="0.25">
      <c r="A15" s="16" t="s">
        <v>125</v>
      </c>
      <c r="B15" s="14"/>
      <c r="C15" s="145">
        <v>1837</v>
      </c>
      <c r="D15" s="114">
        <v>2000</v>
      </c>
      <c r="E15" s="159">
        <v>3014</v>
      </c>
      <c r="F15" s="97">
        <v>2500</v>
      </c>
      <c r="G15" s="129">
        <v>5003</v>
      </c>
      <c r="H15" s="97">
        <v>3000</v>
      </c>
      <c r="I15" s="64">
        <f>H15-Table22[[#This Row],[Column8]]</f>
        <v>500</v>
      </c>
    </row>
    <row r="16" spans="1:25" s="8" customFormat="1" x14ac:dyDescent="0.25">
      <c r="A16" s="23" t="s">
        <v>126</v>
      </c>
      <c r="B16" s="14"/>
      <c r="C16" s="146">
        <f t="shared" ref="C16:H16" si="0">SUM(C5:C15)</f>
        <v>94881</v>
      </c>
      <c r="D16" s="115">
        <f t="shared" si="0"/>
        <v>104250</v>
      </c>
      <c r="E16" s="161">
        <f t="shared" si="0"/>
        <v>108391</v>
      </c>
      <c r="F16" s="84">
        <f t="shared" si="0"/>
        <v>101250</v>
      </c>
      <c r="G16" s="131">
        <f t="shared" si="0"/>
        <v>106724</v>
      </c>
      <c r="H16" s="84">
        <f t="shared" si="0"/>
        <v>101750</v>
      </c>
      <c r="I16" s="64">
        <f>H16-Table22[[#This Row],[Column8]]</f>
        <v>500</v>
      </c>
    </row>
    <row r="17" spans="1:10" s="8" customFormat="1" x14ac:dyDescent="0.25">
      <c r="A17" s="68" t="s">
        <v>9</v>
      </c>
      <c r="B17" s="69"/>
      <c r="C17" s="145"/>
      <c r="D17" s="113"/>
      <c r="E17" s="159"/>
      <c r="F17" s="85"/>
      <c r="G17" s="129"/>
      <c r="H17" s="85"/>
      <c r="I17" s="64">
        <f>H17-Table22[[#This Row],[Column8]]</f>
        <v>0</v>
      </c>
    </row>
    <row r="18" spans="1:10" s="8" customFormat="1" x14ac:dyDescent="0.25">
      <c r="A18" s="68"/>
      <c r="B18" s="18" t="s">
        <v>10</v>
      </c>
      <c r="C18" s="145"/>
      <c r="D18" s="113">
        <v>9450</v>
      </c>
      <c r="E18" s="159">
        <v>9915</v>
      </c>
      <c r="F18" s="80">
        <v>0</v>
      </c>
      <c r="G18" s="185">
        <v>4530</v>
      </c>
      <c r="H18" s="80">
        <v>0</v>
      </c>
      <c r="I18" s="64">
        <f>H18-Table22[[#This Row],[Column8]]</f>
        <v>0</v>
      </c>
    </row>
    <row r="19" spans="1:10" s="8" customFormat="1" x14ac:dyDescent="0.25">
      <c r="A19" s="68"/>
      <c r="B19" s="18" t="s">
        <v>11</v>
      </c>
      <c r="C19" s="145"/>
      <c r="D19" s="113"/>
      <c r="E19" s="159">
        <v>25</v>
      </c>
      <c r="F19" s="80">
        <v>9900</v>
      </c>
      <c r="G19" s="185">
        <v>5055</v>
      </c>
      <c r="H19" s="80">
        <v>9900</v>
      </c>
      <c r="I19" s="64">
        <f>H19-Table22[[#This Row],[Column8]]</f>
        <v>0</v>
      </c>
    </row>
    <row r="20" spans="1:10" s="8" customFormat="1" x14ac:dyDescent="0.25">
      <c r="A20" s="68"/>
      <c r="B20" s="18" t="s">
        <v>12</v>
      </c>
      <c r="C20" s="145">
        <v>30</v>
      </c>
      <c r="D20" s="113"/>
      <c r="E20" s="159"/>
      <c r="F20" s="80">
        <v>9450</v>
      </c>
      <c r="G20" s="129"/>
      <c r="H20" s="80">
        <v>9450</v>
      </c>
      <c r="I20" s="64">
        <f>H20-Table22[[#This Row],[Column8]]</f>
        <v>0</v>
      </c>
    </row>
    <row r="21" spans="1:10" s="8" customFormat="1" x14ac:dyDescent="0.25">
      <c r="A21" s="16"/>
      <c r="B21" s="12" t="s">
        <v>13</v>
      </c>
      <c r="C21" s="145">
        <v>3567</v>
      </c>
      <c r="D21" s="113">
        <v>5300</v>
      </c>
      <c r="E21" s="159"/>
      <c r="F21" s="80">
        <v>5300</v>
      </c>
      <c r="G21" s="185">
        <v>13631</v>
      </c>
      <c r="H21" s="80">
        <v>5300</v>
      </c>
      <c r="I21" s="181">
        <f>H21-Table22[[#This Row],[Column8]]</f>
        <v>0</v>
      </c>
      <c r="J21" s="7"/>
    </row>
    <row r="22" spans="1:10" s="8" customFormat="1" x14ac:dyDescent="0.25">
      <c r="A22" s="16"/>
      <c r="B22" s="12" t="s">
        <v>14</v>
      </c>
      <c r="C22" s="145">
        <v>15887</v>
      </c>
      <c r="D22" s="113">
        <v>5300</v>
      </c>
      <c r="E22" s="159"/>
      <c r="F22" s="80">
        <v>5300</v>
      </c>
      <c r="G22" s="129"/>
      <c r="H22" s="80">
        <v>5300</v>
      </c>
      <c r="I22" s="181">
        <f>H22-Table22[[#This Row],[Column8]]</f>
        <v>0</v>
      </c>
      <c r="J22" s="7"/>
    </row>
    <row r="23" spans="1:10" s="8" customFormat="1" x14ac:dyDescent="0.25">
      <c r="A23" s="16"/>
      <c r="B23" s="12" t="s">
        <v>15</v>
      </c>
      <c r="C23" s="145">
        <v>2983</v>
      </c>
      <c r="D23" s="113">
        <v>5300</v>
      </c>
      <c r="E23" s="159"/>
      <c r="F23" s="80">
        <v>5300</v>
      </c>
      <c r="G23" s="185">
        <v>9439</v>
      </c>
      <c r="H23" s="80">
        <v>5300</v>
      </c>
      <c r="I23" s="64">
        <f>H23-Table22[[#This Row],[Column8]]</f>
        <v>0</v>
      </c>
    </row>
    <row r="24" spans="1:10" s="8" customFormat="1" x14ac:dyDescent="0.25">
      <c r="A24" s="16"/>
      <c r="B24" s="12" t="s">
        <v>16</v>
      </c>
      <c r="C24" s="145">
        <v>14939</v>
      </c>
      <c r="D24" s="113">
        <v>5300</v>
      </c>
      <c r="E24" s="159"/>
      <c r="F24" s="80">
        <v>5300</v>
      </c>
      <c r="G24" s="129"/>
      <c r="H24" s="80">
        <v>5300</v>
      </c>
      <c r="I24" s="64">
        <f>H24-Table22[[#This Row],[Column8]]</f>
        <v>0</v>
      </c>
    </row>
    <row r="25" spans="1:10" s="8" customFormat="1" x14ac:dyDescent="0.25">
      <c r="A25" s="16"/>
      <c r="B25" s="12" t="s">
        <v>17</v>
      </c>
      <c r="C25" s="145">
        <v>13365</v>
      </c>
      <c r="D25" s="113">
        <v>19200</v>
      </c>
      <c r="E25" s="159"/>
      <c r="F25" s="80">
        <v>19200</v>
      </c>
      <c r="G25" s="185">
        <v>5070</v>
      </c>
      <c r="H25" s="80"/>
      <c r="I25" s="64">
        <f>H25-Table22[[#This Row],[Column8]]</f>
        <v>-19200</v>
      </c>
      <c r="J25" s="7"/>
    </row>
    <row r="26" spans="1:10" s="8" customFormat="1" x14ac:dyDescent="0.25">
      <c r="A26" s="16"/>
      <c r="B26" s="12" t="s">
        <v>18</v>
      </c>
      <c r="C26" s="145">
        <v>15155</v>
      </c>
      <c r="D26" s="113">
        <v>19200</v>
      </c>
      <c r="E26" s="159">
        <v>16490</v>
      </c>
      <c r="F26" s="80">
        <v>19200</v>
      </c>
      <c r="G26" s="185">
        <v>11750</v>
      </c>
      <c r="H26" s="80">
        <v>19200</v>
      </c>
      <c r="I26" s="64">
        <f>H26-Table22[[#This Row],[Column8]]</f>
        <v>0</v>
      </c>
    </row>
    <row r="27" spans="1:10" s="8" customFormat="1" x14ac:dyDescent="0.25">
      <c r="A27" s="16"/>
      <c r="B27" s="12" t="s">
        <v>19</v>
      </c>
      <c r="C27" s="145">
        <v>13260</v>
      </c>
      <c r="D27" s="113">
        <v>16800</v>
      </c>
      <c r="E27" s="159">
        <v>20490</v>
      </c>
      <c r="F27" s="80">
        <v>16800</v>
      </c>
      <c r="G27" s="185">
        <v>21710</v>
      </c>
      <c r="H27" s="80">
        <v>16800</v>
      </c>
      <c r="I27" s="64">
        <f>H27-Table22[[#This Row],[Column8]]</f>
        <v>0</v>
      </c>
    </row>
    <row r="28" spans="1:10" s="8" customFormat="1" x14ac:dyDescent="0.25">
      <c r="A28" s="16"/>
      <c r="B28" s="12" t="s">
        <v>138</v>
      </c>
      <c r="C28" s="145"/>
      <c r="D28" s="113"/>
      <c r="E28" s="159">
        <v>10130</v>
      </c>
      <c r="F28" s="80"/>
      <c r="G28" s="185">
        <v>10940</v>
      </c>
      <c r="H28" s="80">
        <v>10000</v>
      </c>
      <c r="I28" s="64">
        <f>H28-Table22[[#This Row],[Column8]]</f>
        <v>10000</v>
      </c>
      <c r="J28" s="7"/>
    </row>
    <row r="29" spans="1:10" s="8" customFormat="1" x14ac:dyDescent="0.25">
      <c r="A29" s="16"/>
      <c r="B29" s="12" t="s">
        <v>20</v>
      </c>
      <c r="C29" s="145"/>
      <c r="D29" s="113">
        <v>18000</v>
      </c>
      <c r="E29" s="159">
        <v>19750</v>
      </c>
      <c r="F29" s="80">
        <v>18000</v>
      </c>
      <c r="G29" s="129">
        <v>15650</v>
      </c>
      <c r="H29" s="80">
        <v>18000</v>
      </c>
      <c r="I29" s="64">
        <f>H29-Table22[[#This Row],[Column8]]</f>
        <v>0</v>
      </c>
    </row>
    <row r="30" spans="1:10" s="8" customFormat="1" x14ac:dyDescent="0.25">
      <c r="A30" s="16"/>
      <c r="B30" s="12" t="s">
        <v>21</v>
      </c>
      <c r="C30" s="145">
        <v>800</v>
      </c>
      <c r="D30" s="113">
        <v>1000</v>
      </c>
      <c r="E30" s="159">
        <v>250</v>
      </c>
      <c r="F30" s="80">
        <v>1000</v>
      </c>
      <c r="G30" s="185">
        <v>975</v>
      </c>
      <c r="H30" s="80">
        <v>1000</v>
      </c>
      <c r="I30" s="64">
        <f>H30-Table22[[#This Row],[Column8]]</f>
        <v>0</v>
      </c>
    </row>
    <row r="31" spans="1:10" s="8" customFormat="1" x14ac:dyDescent="0.25">
      <c r="A31" s="16" t="s">
        <v>0</v>
      </c>
      <c r="B31" s="14" t="s">
        <v>22</v>
      </c>
      <c r="C31" s="145">
        <v>300</v>
      </c>
      <c r="D31" s="113">
        <v>0</v>
      </c>
      <c r="E31" s="159"/>
      <c r="F31" s="80"/>
      <c r="G31" s="129"/>
      <c r="H31" s="80"/>
      <c r="I31" s="64">
        <f>H31-Table22[[#This Row],[Column8]]</f>
        <v>0</v>
      </c>
    </row>
    <row r="32" spans="1:10" s="7" customFormat="1" x14ac:dyDescent="0.25">
      <c r="A32" s="16"/>
      <c r="B32" s="14" t="s">
        <v>23</v>
      </c>
      <c r="C32" s="106">
        <v>34608</v>
      </c>
      <c r="D32" s="113">
        <v>55000</v>
      </c>
      <c r="E32" s="160">
        <v>61845</v>
      </c>
      <c r="F32" s="80">
        <v>55000</v>
      </c>
      <c r="G32" s="185">
        <v>57080</v>
      </c>
      <c r="H32" s="80">
        <v>55000</v>
      </c>
      <c r="I32" s="64">
        <f>H32-Table22[[#This Row],[Column8]]</f>
        <v>0</v>
      </c>
    </row>
    <row r="33" spans="1:10" s="7" customFormat="1" x14ac:dyDescent="0.25">
      <c r="A33" s="19"/>
      <c r="B33" s="12" t="s">
        <v>24</v>
      </c>
      <c r="C33" s="106">
        <v>19362</v>
      </c>
      <c r="D33" s="113">
        <v>0</v>
      </c>
      <c r="E33" s="160"/>
      <c r="F33" s="80"/>
      <c r="G33" s="185">
        <v>24600</v>
      </c>
      <c r="H33" s="80"/>
      <c r="I33" s="64">
        <f>H33-Table22[[#This Row],[Column8]]</f>
        <v>0</v>
      </c>
    </row>
    <row r="34" spans="1:10" s="7" customFormat="1" x14ac:dyDescent="0.25">
      <c r="A34" s="19"/>
      <c r="B34" s="12" t="s">
        <v>25</v>
      </c>
      <c r="C34" s="106"/>
      <c r="D34" s="113">
        <v>0</v>
      </c>
      <c r="E34" s="160"/>
      <c r="F34" s="80"/>
      <c r="G34" s="130"/>
      <c r="H34" s="80"/>
      <c r="I34" s="64">
        <f>H34-Table22[[#This Row],[Column8]]</f>
        <v>0</v>
      </c>
    </row>
    <row r="35" spans="1:10" s="7" customFormat="1" x14ac:dyDescent="0.25">
      <c r="A35" s="19"/>
      <c r="B35" s="12" t="s">
        <v>106</v>
      </c>
      <c r="C35" s="106">
        <v>21480</v>
      </c>
      <c r="D35" s="113">
        <v>25900</v>
      </c>
      <c r="E35" s="160">
        <v>24655</v>
      </c>
      <c r="F35" s="80">
        <v>24400</v>
      </c>
      <c r="G35" s="130"/>
      <c r="H35" s="80">
        <v>24400</v>
      </c>
      <c r="I35" s="64">
        <f>H35-Table22[[#This Row],[Column8]]</f>
        <v>0</v>
      </c>
    </row>
    <row r="36" spans="1:10" s="7" customFormat="1" x14ac:dyDescent="0.25">
      <c r="A36" s="19"/>
      <c r="B36" s="12" t="s">
        <v>27</v>
      </c>
      <c r="C36" s="106"/>
      <c r="D36" s="113">
        <v>0</v>
      </c>
      <c r="E36" s="160"/>
      <c r="F36" s="80">
        <v>0</v>
      </c>
      <c r="G36" s="130"/>
      <c r="H36" s="80">
        <v>0</v>
      </c>
      <c r="I36" s="64">
        <f>H36-Table22[[#This Row],[Column8]]</f>
        <v>0</v>
      </c>
    </row>
    <row r="37" spans="1:10" s="7" customFormat="1" x14ac:dyDescent="0.25">
      <c r="A37" s="19"/>
      <c r="B37" s="12" t="s">
        <v>120</v>
      </c>
      <c r="C37" s="106"/>
      <c r="D37" s="113">
        <v>0</v>
      </c>
      <c r="E37" s="160"/>
      <c r="F37" s="80"/>
      <c r="G37" s="130"/>
      <c r="H37" s="80"/>
      <c r="I37" s="64">
        <f>H37-Table22[[#This Row],[Column8]]</f>
        <v>0</v>
      </c>
    </row>
    <row r="38" spans="1:10" s="8" customFormat="1" x14ac:dyDescent="0.25">
      <c r="A38" s="19"/>
      <c r="B38" s="12" t="s">
        <v>134</v>
      </c>
      <c r="C38" s="145"/>
      <c r="D38" s="113">
        <v>23000</v>
      </c>
      <c r="E38" s="159">
        <v>60</v>
      </c>
      <c r="F38" s="80" t="s">
        <v>0</v>
      </c>
      <c r="G38" s="129"/>
      <c r="H38" s="80" t="s">
        <v>0</v>
      </c>
      <c r="I38" s="183" t="e">
        <f>H38-Table22[[#This Row],[Column8]]</f>
        <v>#VALUE!</v>
      </c>
    </row>
    <row r="39" spans="1:10" s="8" customFormat="1" x14ac:dyDescent="0.25">
      <c r="A39" s="16"/>
      <c r="B39" s="12" t="s">
        <v>28</v>
      </c>
      <c r="C39" s="145">
        <v>400</v>
      </c>
      <c r="D39" s="113">
        <v>500</v>
      </c>
      <c r="E39" s="159">
        <v>900</v>
      </c>
      <c r="F39" s="80">
        <v>500</v>
      </c>
      <c r="G39" s="185">
        <v>900</v>
      </c>
      <c r="H39" s="80">
        <v>500</v>
      </c>
      <c r="I39" s="64">
        <f>H39-Table22[[#This Row],[Column8]]</f>
        <v>0</v>
      </c>
    </row>
    <row r="40" spans="1:10" s="8" customFormat="1" x14ac:dyDescent="0.25">
      <c r="A40" s="16"/>
      <c r="B40" s="12" t="s">
        <v>29</v>
      </c>
      <c r="C40" s="145">
        <v>2260</v>
      </c>
      <c r="D40" s="113">
        <v>4000</v>
      </c>
      <c r="E40" s="159">
        <v>3890</v>
      </c>
      <c r="F40" s="80">
        <v>4000</v>
      </c>
      <c r="G40" s="185">
        <v>3800</v>
      </c>
      <c r="H40" s="80">
        <v>4000</v>
      </c>
      <c r="I40" s="64">
        <f>H40-Table22[[#This Row],[Column8]]</f>
        <v>0</v>
      </c>
    </row>
    <row r="41" spans="1:10" s="8" customFormat="1" x14ac:dyDescent="0.25">
      <c r="A41" s="16"/>
      <c r="B41" s="12" t="s">
        <v>145</v>
      </c>
      <c r="C41" s="176"/>
      <c r="D41" s="177"/>
      <c r="E41" s="178"/>
      <c r="F41" s="179"/>
      <c r="G41" s="129"/>
      <c r="H41" s="80">
        <v>9900</v>
      </c>
      <c r="I41" s="64">
        <f>H41-Table22[[#This Row],[Column8]]</f>
        <v>9900</v>
      </c>
      <c r="J41" s="7"/>
    </row>
    <row r="42" spans="1:10" s="8" customFormat="1" x14ac:dyDescent="0.25">
      <c r="A42" s="16"/>
      <c r="B42" s="12" t="s">
        <v>30</v>
      </c>
      <c r="C42" s="145"/>
      <c r="D42" s="113">
        <v>16800</v>
      </c>
      <c r="E42" s="159">
        <v>15135</v>
      </c>
      <c r="F42" s="80">
        <v>16800</v>
      </c>
      <c r="G42" s="185">
        <v>14430</v>
      </c>
      <c r="H42" s="80">
        <v>0</v>
      </c>
      <c r="I42" s="64">
        <f>H42-Table22[[#This Row],[Column8]]</f>
        <v>-16800</v>
      </c>
      <c r="J42" s="7"/>
    </row>
    <row r="43" spans="1:10" s="8" customFormat="1" x14ac:dyDescent="0.25">
      <c r="A43" s="16"/>
      <c r="B43" s="12" t="s">
        <v>124</v>
      </c>
      <c r="C43" s="145">
        <v>60</v>
      </c>
      <c r="D43" s="113">
        <v>19200</v>
      </c>
      <c r="E43" s="159">
        <v>12135</v>
      </c>
      <c r="F43" s="80">
        <v>19200</v>
      </c>
      <c r="G43" s="185">
        <v>3765</v>
      </c>
      <c r="H43" s="80">
        <v>19200</v>
      </c>
      <c r="I43" s="64">
        <f>H43-Table22[[#This Row],[Column8]]</f>
        <v>0</v>
      </c>
    </row>
    <row r="44" spans="1:10" s="8" customFormat="1" x14ac:dyDescent="0.25">
      <c r="A44" s="16"/>
      <c r="B44" s="12" t="s">
        <v>123</v>
      </c>
      <c r="C44" s="145">
        <v>19580</v>
      </c>
      <c r="D44" s="113">
        <v>18000</v>
      </c>
      <c r="E44" s="159">
        <v>15560</v>
      </c>
      <c r="F44" s="80">
        <v>18000</v>
      </c>
      <c r="G44" s="185">
        <v>19190</v>
      </c>
      <c r="H44" s="80">
        <v>18000</v>
      </c>
      <c r="I44" s="64">
        <f>H44-Table22[[#This Row],[Column8]]</f>
        <v>0</v>
      </c>
    </row>
    <row r="45" spans="1:10" s="8" customFormat="1" x14ac:dyDescent="0.25">
      <c r="A45" s="16"/>
      <c r="B45" s="12" t="s">
        <v>119</v>
      </c>
      <c r="C45" s="145">
        <v>10020</v>
      </c>
      <c r="D45" s="113">
        <v>11000</v>
      </c>
      <c r="E45" s="159">
        <v>10215</v>
      </c>
      <c r="F45" s="80">
        <v>11000</v>
      </c>
      <c r="G45" s="185">
        <v>6655</v>
      </c>
      <c r="H45" s="80">
        <v>0</v>
      </c>
      <c r="I45" s="64">
        <f>H45-Table22[[#This Row],[Column8]]</f>
        <v>-11000</v>
      </c>
      <c r="J45" s="7"/>
    </row>
    <row r="46" spans="1:10" s="8" customFormat="1" x14ac:dyDescent="0.25">
      <c r="A46" s="16"/>
      <c r="B46" s="12" t="s">
        <v>144</v>
      </c>
      <c r="C46" s="176"/>
      <c r="D46" s="177"/>
      <c r="E46" s="178"/>
      <c r="F46" s="179"/>
      <c r="G46" s="129"/>
      <c r="H46" s="80">
        <v>11000</v>
      </c>
      <c r="I46" s="64">
        <f>H46-Table22[[#This Row],[Column8]]</f>
        <v>11000</v>
      </c>
    </row>
    <row r="47" spans="1:10" s="8" customFormat="1" x14ac:dyDescent="0.25">
      <c r="A47" s="16"/>
      <c r="B47" s="12" t="s">
        <v>32</v>
      </c>
      <c r="C47" s="145">
        <v>2100</v>
      </c>
      <c r="D47" s="113">
        <v>900</v>
      </c>
      <c r="E47" s="159">
        <v>3100</v>
      </c>
      <c r="F47" s="80">
        <v>900</v>
      </c>
      <c r="G47" s="185">
        <v>3700</v>
      </c>
      <c r="H47" s="80">
        <v>1500</v>
      </c>
      <c r="I47" s="64">
        <f>H47-Table22[[#This Row],[Column8]]</f>
        <v>600</v>
      </c>
      <c r="J47" s="7"/>
    </row>
    <row r="48" spans="1:10" s="8" customFormat="1" x14ac:dyDescent="0.25">
      <c r="A48" s="16"/>
      <c r="B48" s="12" t="s">
        <v>33</v>
      </c>
      <c r="C48" s="145">
        <v>5990</v>
      </c>
      <c r="D48" s="113">
        <v>5000</v>
      </c>
      <c r="E48" s="159">
        <v>17125</v>
      </c>
      <c r="F48" s="80">
        <v>5000</v>
      </c>
      <c r="G48" s="129">
        <v>4125</v>
      </c>
      <c r="H48" s="80">
        <v>5000</v>
      </c>
      <c r="I48" s="64">
        <f>H48-Table22[[#This Row],[Column8]]</f>
        <v>0</v>
      </c>
    </row>
    <row r="49" spans="1:25" s="8" customFormat="1" x14ac:dyDescent="0.25">
      <c r="A49" s="16"/>
      <c r="B49" s="14" t="s">
        <v>34</v>
      </c>
      <c r="C49" s="145">
        <v>9770</v>
      </c>
      <c r="D49" s="113">
        <v>55000</v>
      </c>
      <c r="E49" s="159">
        <v>46925</v>
      </c>
      <c r="F49" s="80">
        <v>55000</v>
      </c>
      <c r="G49" s="129">
        <v>75515</v>
      </c>
      <c r="H49" s="80">
        <v>62500</v>
      </c>
      <c r="I49" s="64">
        <f>H49-Table22[[#This Row],[Column8]]</f>
        <v>7500</v>
      </c>
      <c r="J49" s="7"/>
    </row>
    <row r="50" spans="1:25" s="8" customFormat="1" x14ac:dyDescent="0.25">
      <c r="A50" s="16"/>
      <c r="B50" s="19" t="s">
        <v>35</v>
      </c>
      <c r="C50" s="145">
        <v>1353</v>
      </c>
      <c r="D50" s="113"/>
      <c r="E50" s="159"/>
      <c r="F50" s="80"/>
      <c r="G50" s="129"/>
      <c r="H50" s="80"/>
      <c r="I50" s="64">
        <f>H50-Table22[[#This Row],[Column8]]</f>
        <v>0</v>
      </c>
    </row>
    <row r="51" spans="1:25" s="8" customFormat="1" ht="16.5" thickBot="1" x14ac:dyDescent="0.3">
      <c r="B51" s="101" t="s">
        <v>132</v>
      </c>
      <c r="C51" s="147">
        <f t="shared" ref="C51:H51" si="1">SUM(C18:C50)</f>
        <v>207269</v>
      </c>
      <c r="D51" s="116">
        <f t="shared" si="1"/>
        <v>339150</v>
      </c>
      <c r="E51" s="162">
        <f t="shared" si="1"/>
        <v>288595</v>
      </c>
      <c r="F51" s="86">
        <f t="shared" si="1"/>
        <v>324550</v>
      </c>
      <c r="G51" s="132">
        <f t="shared" si="1"/>
        <v>312510</v>
      </c>
      <c r="H51" s="86">
        <f t="shared" si="1"/>
        <v>316550</v>
      </c>
      <c r="I51" s="64">
        <f>H51-Table22[[#This Row],[Column8]]</f>
        <v>-8000</v>
      </c>
    </row>
    <row r="52" spans="1:25" s="8" customFormat="1" ht="17.25" thickTop="1" thickBot="1" x14ac:dyDescent="0.3">
      <c r="A52" s="21" t="s">
        <v>39</v>
      </c>
      <c r="B52" s="22"/>
      <c r="C52" s="148">
        <f t="shared" ref="C52:H52" si="2">SUM(C16,C51)</f>
        <v>302150</v>
      </c>
      <c r="D52" s="117">
        <f t="shared" si="2"/>
        <v>443400</v>
      </c>
      <c r="E52" s="163">
        <f t="shared" si="2"/>
        <v>396986</v>
      </c>
      <c r="F52" s="87">
        <f t="shared" si="2"/>
        <v>425800</v>
      </c>
      <c r="G52" s="133">
        <f t="shared" si="2"/>
        <v>419234</v>
      </c>
      <c r="H52" s="87">
        <f t="shared" si="2"/>
        <v>418300</v>
      </c>
      <c r="I52" s="64">
        <f>H52-Table22[[#This Row],[Column8]]</f>
        <v>-7500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s="8" customFormat="1" ht="16.5" thickTop="1" x14ac:dyDescent="0.25">
      <c r="A53" s="23"/>
      <c r="B53" s="98"/>
      <c r="C53" s="106"/>
      <c r="D53" s="118"/>
      <c r="E53" s="160"/>
      <c r="F53" s="99"/>
      <c r="G53" s="130"/>
      <c r="H53" s="99"/>
      <c r="I53" s="64">
        <f>H53-Table22[[#This Row],[Column8]]</f>
        <v>0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s="8" customFormat="1" x14ac:dyDescent="0.25">
      <c r="A54" s="24" t="s">
        <v>107</v>
      </c>
      <c r="B54" s="14"/>
      <c r="C54" s="145"/>
      <c r="D54" s="113"/>
      <c r="E54" s="159"/>
      <c r="F54" s="80"/>
      <c r="G54" s="129"/>
      <c r="H54" s="80"/>
      <c r="I54" s="64">
        <f>H54-Table22[[#This Row],[Column8]]</f>
        <v>0</v>
      </c>
    </row>
    <row r="55" spans="1:25" s="26" customFormat="1" x14ac:dyDescent="0.25">
      <c r="A55" s="23" t="s">
        <v>41</v>
      </c>
      <c r="B55" s="14"/>
      <c r="C55" s="145"/>
      <c r="D55" s="113"/>
      <c r="E55" s="159"/>
      <c r="F55" s="80"/>
      <c r="G55" s="129"/>
      <c r="H55" s="80"/>
      <c r="I55" s="64">
        <f>H55-Table22[[#This Row],[Column8]]</f>
        <v>0</v>
      </c>
    </row>
    <row r="56" spans="1:25" s="26" customFormat="1" x14ac:dyDescent="0.25">
      <c r="A56" s="13" t="s">
        <v>42</v>
      </c>
      <c r="B56" s="27"/>
      <c r="C56" s="145">
        <v>554</v>
      </c>
      <c r="D56" s="113">
        <v>2000</v>
      </c>
      <c r="E56" s="159">
        <v>1</v>
      </c>
      <c r="F56" s="80">
        <v>2000</v>
      </c>
      <c r="G56" s="129">
        <v>2812</v>
      </c>
      <c r="H56" s="80">
        <v>2000</v>
      </c>
      <c r="I56" s="64">
        <f>H56-Table22[[#This Row],[Column8]]</f>
        <v>0</v>
      </c>
    </row>
    <row r="57" spans="1:25" s="26" customFormat="1" x14ac:dyDescent="0.25">
      <c r="A57" s="13" t="s">
        <v>43</v>
      </c>
      <c r="B57" s="27"/>
      <c r="C57" s="145">
        <v>285</v>
      </c>
      <c r="D57" s="113">
        <v>2000</v>
      </c>
      <c r="E57" s="159"/>
      <c r="F57" s="80">
        <v>2000</v>
      </c>
      <c r="G57" s="129"/>
      <c r="H57" s="80">
        <v>1000</v>
      </c>
      <c r="I57" s="64">
        <f>H57-Table22[[#This Row],[Column8]]</f>
        <v>-1000</v>
      </c>
    </row>
    <row r="58" spans="1:25" s="26" customFormat="1" x14ac:dyDescent="0.25">
      <c r="A58" s="13" t="s">
        <v>44</v>
      </c>
      <c r="B58" s="27"/>
      <c r="C58" s="145"/>
      <c r="D58" s="113">
        <v>1000</v>
      </c>
      <c r="E58" s="159"/>
      <c r="F58" s="80">
        <v>1000</v>
      </c>
      <c r="G58" s="129"/>
      <c r="H58" s="80">
        <v>1000</v>
      </c>
      <c r="I58" s="64">
        <f>H58-Table22[[#This Row],[Column8]]</f>
        <v>0</v>
      </c>
    </row>
    <row r="59" spans="1:25" s="26" customFormat="1" x14ac:dyDescent="0.25">
      <c r="A59" s="13" t="s">
        <v>45</v>
      </c>
      <c r="B59" s="27"/>
      <c r="C59" s="145"/>
      <c r="D59" s="113">
        <v>1000</v>
      </c>
      <c r="E59" s="159">
        <v>796</v>
      </c>
      <c r="F59" s="80">
        <v>1000</v>
      </c>
      <c r="G59" s="129"/>
      <c r="H59" s="80">
        <v>1000</v>
      </c>
      <c r="I59" s="64">
        <f>H59-Table22[[#This Row],[Column8]]</f>
        <v>0</v>
      </c>
    </row>
    <row r="60" spans="1:25" s="26" customFormat="1" x14ac:dyDescent="0.25">
      <c r="A60" s="28" t="s">
        <v>46</v>
      </c>
      <c r="B60" s="3"/>
      <c r="C60" s="145">
        <v>1825</v>
      </c>
      <c r="D60" s="113">
        <v>1500</v>
      </c>
      <c r="E60" s="159">
        <v>1725</v>
      </c>
      <c r="F60" s="80">
        <v>1500</v>
      </c>
      <c r="G60" s="129">
        <v>1000</v>
      </c>
      <c r="H60" s="80">
        <v>1500</v>
      </c>
      <c r="I60" s="64">
        <f>H60-Table22[[#This Row],[Column8]]</f>
        <v>0</v>
      </c>
    </row>
    <row r="61" spans="1:25" s="26" customFormat="1" x14ac:dyDescent="0.25">
      <c r="A61" s="13" t="s">
        <v>47</v>
      </c>
      <c r="B61" s="27"/>
      <c r="C61" s="145">
        <v>17486</v>
      </c>
      <c r="D61" s="113">
        <v>24000</v>
      </c>
      <c r="E61" s="159">
        <v>9350</v>
      </c>
      <c r="F61" s="80">
        <v>24000</v>
      </c>
      <c r="G61" s="185">
        <v>10988</v>
      </c>
      <c r="H61" s="80">
        <v>20000</v>
      </c>
      <c r="I61" s="64">
        <f>H61-Table22[[#This Row],[Column8]]</f>
        <v>-4000</v>
      </c>
      <c r="J61" s="188"/>
    </row>
    <row r="62" spans="1:25" s="26" customFormat="1" x14ac:dyDescent="0.25">
      <c r="A62" s="13" t="s">
        <v>48</v>
      </c>
      <c r="B62" s="27"/>
      <c r="C62" s="145">
        <v>210</v>
      </c>
      <c r="D62" s="113">
        <v>1100</v>
      </c>
      <c r="E62" s="159"/>
      <c r="F62" s="80">
        <v>1100</v>
      </c>
      <c r="G62" s="185">
        <v>171</v>
      </c>
      <c r="H62" s="80">
        <v>1100</v>
      </c>
      <c r="I62" s="64">
        <f>H62-Table22[[#This Row],[Column8]]</f>
        <v>0</v>
      </c>
    </row>
    <row r="63" spans="1:25" s="26" customFormat="1" x14ac:dyDescent="0.25">
      <c r="A63" s="13" t="s">
        <v>49</v>
      </c>
      <c r="B63" s="27"/>
      <c r="C63" s="145">
        <v>962</v>
      </c>
      <c r="D63" s="113">
        <v>2000</v>
      </c>
      <c r="E63" s="159"/>
      <c r="F63" s="80">
        <v>2000</v>
      </c>
      <c r="G63" s="129"/>
      <c r="H63" s="80">
        <v>3000</v>
      </c>
      <c r="I63" s="64">
        <f>H63-Table22[[#This Row],[Column8]]</f>
        <v>1000</v>
      </c>
    </row>
    <row r="64" spans="1:25" s="26" customFormat="1" x14ac:dyDescent="0.25">
      <c r="A64" s="13" t="s">
        <v>50</v>
      </c>
      <c r="B64" s="27" t="s">
        <v>0</v>
      </c>
      <c r="C64" s="145"/>
      <c r="D64" s="113">
        <v>1000</v>
      </c>
      <c r="E64" s="159">
        <v>224</v>
      </c>
      <c r="F64" s="80">
        <v>1000</v>
      </c>
      <c r="G64" s="129"/>
      <c r="H64" s="80">
        <v>1000</v>
      </c>
      <c r="I64" s="64">
        <f>H64-Table22[[#This Row],[Column8]]</f>
        <v>0</v>
      </c>
    </row>
    <row r="65" spans="1:9" s="26" customFormat="1" x14ac:dyDescent="0.25">
      <c r="A65" s="13" t="s">
        <v>51</v>
      </c>
      <c r="B65" s="27"/>
      <c r="C65" s="145">
        <v>5198</v>
      </c>
      <c r="D65" s="113">
        <v>10000</v>
      </c>
      <c r="E65" s="159"/>
      <c r="F65" s="80">
        <v>10000</v>
      </c>
      <c r="G65" s="185">
        <v>3036</v>
      </c>
      <c r="H65" s="80">
        <v>6000</v>
      </c>
      <c r="I65" s="64">
        <f>H65-Table22[[#This Row],[Column8]]</f>
        <v>-4000</v>
      </c>
    </row>
    <row r="66" spans="1:9" s="26" customFormat="1" x14ac:dyDescent="0.25">
      <c r="A66" s="13" t="s">
        <v>52</v>
      </c>
      <c r="B66" s="27"/>
      <c r="C66" s="145">
        <v>2344</v>
      </c>
      <c r="D66" s="113">
        <v>3500</v>
      </c>
      <c r="E66" s="159">
        <v>222</v>
      </c>
      <c r="F66" s="80">
        <v>3500</v>
      </c>
      <c r="G66" s="185">
        <v>612</v>
      </c>
      <c r="H66" s="80">
        <v>1500</v>
      </c>
      <c r="I66" s="64">
        <f>H66-Table22[[#This Row],[Column8]]</f>
        <v>-2000</v>
      </c>
    </row>
    <row r="67" spans="1:9" s="26" customFormat="1" x14ac:dyDescent="0.25">
      <c r="A67" s="13"/>
      <c r="B67" s="29" t="s">
        <v>53</v>
      </c>
      <c r="C67" s="145">
        <v>97</v>
      </c>
      <c r="D67" s="113">
        <v>2500</v>
      </c>
      <c r="E67" s="159"/>
      <c r="F67" s="80">
        <v>2500</v>
      </c>
      <c r="G67" s="185">
        <v>118</v>
      </c>
      <c r="H67" s="80">
        <v>500</v>
      </c>
      <c r="I67" s="64">
        <f>H67-Table22[[#This Row],[Column8]]</f>
        <v>-2000</v>
      </c>
    </row>
    <row r="68" spans="1:9" s="26" customFormat="1" x14ac:dyDescent="0.25">
      <c r="A68" s="23"/>
      <c r="B68" s="30" t="s">
        <v>54</v>
      </c>
      <c r="C68" s="145"/>
      <c r="D68" s="113">
        <v>1500</v>
      </c>
      <c r="E68" s="159"/>
      <c r="F68" s="80">
        <v>1500</v>
      </c>
      <c r="G68" s="185">
        <v>101</v>
      </c>
      <c r="H68" s="80">
        <v>500</v>
      </c>
      <c r="I68" s="64">
        <f>H68-Table22[[#This Row],[Column8]]</f>
        <v>-1000</v>
      </c>
    </row>
    <row r="69" spans="1:9" s="26" customFormat="1" x14ac:dyDescent="0.25">
      <c r="A69" s="23"/>
      <c r="B69" s="30" t="s">
        <v>55</v>
      </c>
      <c r="C69" s="145">
        <v>2894</v>
      </c>
      <c r="D69" s="113">
        <v>5000</v>
      </c>
      <c r="E69" s="159">
        <v>5033</v>
      </c>
      <c r="F69" s="80">
        <v>5000</v>
      </c>
      <c r="G69" s="185">
        <v>5383</v>
      </c>
      <c r="H69" s="80">
        <v>5500</v>
      </c>
      <c r="I69" s="64">
        <f>H69-Table22[[#This Row],[Column8]]</f>
        <v>500</v>
      </c>
    </row>
    <row r="70" spans="1:9" s="26" customFormat="1" x14ac:dyDescent="0.25">
      <c r="A70" s="13" t="s">
        <v>56</v>
      </c>
      <c r="B70" s="27"/>
      <c r="C70" s="145"/>
      <c r="D70" s="113">
        <v>100</v>
      </c>
      <c r="E70" s="159"/>
      <c r="F70" s="80">
        <v>100</v>
      </c>
      <c r="G70" s="129"/>
      <c r="H70" s="80">
        <v>100</v>
      </c>
      <c r="I70" s="64">
        <f>H70-Table22[[#This Row],[Column8]]</f>
        <v>0</v>
      </c>
    </row>
    <row r="71" spans="1:9" s="26" customFormat="1" x14ac:dyDescent="0.25">
      <c r="A71" s="13" t="s">
        <v>57</v>
      </c>
      <c r="B71" s="27"/>
      <c r="C71" s="145"/>
      <c r="D71" s="113">
        <v>1000</v>
      </c>
      <c r="E71" s="159"/>
      <c r="F71" s="80">
        <v>1000</v>
      </c>
      <c r="G71" s="129"/>
      <c r="H71" s="80">
        <v>500</v>
      </c>
      <c r="I71" s="64">
        <f>H71-Table22[[#This Row],[Column8]]</f>
        <v>-500</v>
      </c>
    </row>
    <row r="72" spans="1:9" s="26" customFormat="1" x14ac:dyDescent="0.25">
      <c r="A72" s="13" t="s">
        <v>58</v>
      </c>
      <c r="B72" s="27"/>
      <c r="C72" s="145"/>
      <c r="D72" s="6">
        <v>500</v>
      </c>
      <c r="E72" s="159"/>
      <c r="F72" s="83">
        <v>500</v>
      </c>
      <c r="G72" s="129"/>
      <c r="H72" s="83">
        <v>500</v>
      </c>
      <c r="I72" s="64">
        <f>H72-Table22[[#This Row],[Column8]]</f>
        <v>0</v>
      </c>
    </row>
    <row r="73" spans="1:9" s="26" customFormat="1" x14ac:dyDescent="0.25">
      <c r="A73" s="13" t="s">
        <v>59</v>
      </c>
      <c r="B73" s="27"/>
      <c r="C73" s="145"/>
      <c r="D73" s="6">
        <v>100</v>
      </c>
      <c r="E73" s="159"/>
      <c r="F73" s="83">
        <v>100</v>
      </c>
      <c r="G73" s="129"/>
      <c r="H73" s="83">
        <v>100</v>
      </c>
      <c r="I73" s="64">
        <f>H73-Table22[[#This Row],[Column8]]</f>
        <v>0</v>
      </c>
    </row>
    <row r="74" spans="1:9" s="26" customFormat="1" x14ac:dyDescent="0.25">
      <c r="A74" s="13" t="s">
        <v>60</v>
      </c>
      <c r="B74" s="27" t="s">
        <v>0</v>
      </c>
      <c r="C74" s="145"/>
      <c r="D74" s="6">
        <v>1000</v>
      </c>
      <c r="E74" s="159"/>
      <c r="F74" s="83">
        <v>1000</v>
      </c>
      <c r="G74" s="129"/>
      <c r="H74" s="83">
        <v>500</v>
      </c>
      <c r="I74" s="64">
        <f>H74-Table22[[#This Row],[Column8]]</f>
        <v>-500</v>
      </c>
    </row>
    <row r="75" spans="1:9" s="26" customFormat="1" x14ac:dyDescent="0.25">
      <c r="A75" s="13" t="s">
        <v>117</v>
      </c>
      <c r="B75" s="27"/>
      <c r="C75" s="145">
        <v>258</v>
      </c>
      <c r="D75" s="6">
        <v>500</v>
      </c>
      <c r="E75" s="159"/>
      <c r="F75" s="83">
        <v>500</v>
      </c>
      <c r="G75" s="185">
        <v>216</v>
      </c>
      <c r="H75" s="83">
        <v>1500</v>
      </c>
      <c r="I75" s="64">
        <f>H75-Table22[[#This Row],[Column8]]</f>
        <v>1000</v>
      </c>
    </row>
    <row r="76" spans="1:9" s="26" customFormat="1" x14ac:dyDescent="0.25">
      <c r="A76" s="31" t="s">
        <v>61</v>
      </c>
      <c r="B76" s="27"/>
      <c r="C76" s="145">
        <v>4408</v>
      </c>
      <c r="D76" s="6">
        <v>6000</v>
      </c>
      <c r="E76" s="159">
        <v>1000</v>
      </c>
      <c r="F76" s="83">
        <v>6000</v>
      </c>
      <c r="G76" s="185">
        <v>1202</v>
      </c>
      <c r="H76" s="83">
        <v>3000</v>
      </c>
      <c r="I76" s="64">
        <f>H76-Table22[[#This Row],[Column8]]</f>
        <v>-3000</v>
      </c>
    </row>
    <row r="77" spans="1:9" s="26" customFormat="1" ht="16.5" thickBot="1" x14ac:dyDescent="0.3">
      <c r="A77" s="77" t="s">
        <v>62</v>
      </c>
      <c r="B77" s="78"/>
      <c r="C77" s="149">
        <f t="shared" ref="C77:H77" si="3">SUM(C56:C76)</f>
        <v>36521</v>
      </c>
      <c r="D77" s="119">
        <f t="shared" si="3"/>
        <v>67300</v>
      </c>
      <c r="E77" s="164">
        <f t="shared" si="3"/>
        <v>18351</v>
      </c>
      <c r="F77" s="91">
        <f t="shared" si="3"/>
        <v>67300</v>
      </c>
      <c r="G77" s="134">
        <f t="shared" si="3"/>
        <v>25639</v>
      </c>
      <c r="H77" s="91">
        <f t="shared" si="3"/>
        <v>51800</v>
      </c>
      <c r="I77" s="64">
        <f>H77-Table22[[#This Row],[Column8]]</f>
        <v>-15500</v>
      </c>
    </row>
    <row r="78" spans="1:9" s="26" customFormat="1" ht="16.5" thickTop="1" x14ac:dyDescent="0.25">
      <c r="A78" s="88" t="s">
        <v>127</v>
      </c>
      <c r="B78" s="89"/>
      <c r="C78" s="145"/>
      <c r="D78" s="20"/>
      <c r="E78" s="159"/>
      <c r="F78" s="90"/>
      <c r="G78" s="129"/>
      <c r="H78" s="90"/>
      <c r="I78" s="64">
        <f>H78-Table22[[#This Row],[Column8]]</f>
        <v>0</v>
      </c>
    </row>
    <row r="79" spans="1:9" s="8" customFormat="1" x14ac:dyDescent="0.25">
      <c r="A79" s="3"/>
      <c r="B79" s="18" t="s">
        <v>141</v>
      </c>
      <c r="C79" s="145">
        <v>502</v>
      </c>
      <c r="D79" s="6">
        <v>600</v>
      </c>
      <c r="E79" s="159"/>
      <c r="F79" s="83">
        <v>500</v>
      </c>
      <c r="G79" s="129">
        <v>320</v>
      </c>
      <c r="H79" s="83">
        <v>500</v>
      </c>
      <c r="I79" s="64">
        <f>H79-Table22[[#This Row],[Column8]]</f>
        <v>0</v>
      </c>
    </row>
    <row r="80" spans="1:9" s="8" customFormat="1" x14ac:dyDescent="0.25">
      <c r="A80" s="3"/>
      <c r="B80" s="14" t="s">
        <v>63</v>
      </c>
      <c r="C80" s="145">
        <v>480</v>
      </c>
      <c r="D80" s="6">
        <v>600</v>
      </c>
      <c r="E80" s="159">
        <v>460</v>
      </c>
      <c r="F80" s="83">
        <v>600</v>
      </c>
      <c r="G80" s="185">
        <v>505</v>
      </c>
      <c r="H80" s="83">
        <v>600</v>
      </c>
      <c r="I80" s="64">
        <f>H80-Table22[[#This Row],[Column8]]</f>
        <v>0</v>
      </c>
    </row>
    <row r="81" spans="1:10" s="8" customFormat="1" x14ac:dyDescent="0.25">
      <c r="A81" s="3"/>
      <c r="B81" s="14" t="s">
        <v>64</v>
      </c>
      <c r="C81" s="145"/>
      <c r="D81" s="6">
        <v>500</v>
      </c>
      <c r="E81" s="159"/>
      <c r="F81" s="83">
        <v>500</v>
      </c>
      <c r="G81" s="129"/>
      <c r="H81" s="83">
        <v>0</v>
      </c>
      <c r="I81" s="64">
        <f>H81-Table22[[#This Row],[Column8]]</f>
        <v>-500</v>
      </c>
    </row>
    <row r="82" spans="1:10" s="8" customFormat="1" x14ac:dyDescent="0.25">
      <c r="A82" s="3"/>
      <c r="B82" s="5" t="s">
        <v>65</v>
      </c>
      <c r="C82" s="145">
        <v>2837</v>
      </c>
      <c r="D82" s="6">
        <v>1800</v>
      </c>
      <c r="E82" s="159">
        <v>2603</v>
      </c>
      <c r="F82" s="83">
        <v>1800</v>
      </c>
      <c r="G82" s="185">
        <v>2138</v>
      </c>
      <c r="H82" s="83">
        <v>2500</v>
      </c>
      <c r="I82" s="64">
        <f>H82-Table22[[#This Row],[Column8]]</f>
        <v>700</v>
      </c>
    </row>
    <row r="83" spans="1:10" s="8" customFormat="1" ht="16.5" thickBot="1" x14ac:dyDescent="0.3">
      <c r="A83" s="32" t="s">
        <v>66</v>
      </c>
      <c r="B83" s="33"/>
      <c r="C83" s="150">
        <f t="shared" ref="C83:H83" si="4">SUM(C79:C82)</f>
        <v>3819</v>
      </c>
      <c r="D83" s="120">
        <f t="shared" si="4"/>
        <v>3500</v>
      </c>
      <c r="E83" s="165">
        <f t="shared" si="4"/>
        <v>3063</v>
      </c>
      <c r="F83" s="92">
        <f t="shared" si="4"/>
        <v>3400</v>
      </c>
      <c r="G83" s="135">
        <f t="shared" si="4"/>
        <v>2963</v>
      </c>
      <c r="H83" s="92">
        <f t="shared" si="4"/>
        <v>3600</v>
      </c>
      <c r="I83" s="64">
        <f>H83-Table22[[#This Row],[Column8]]</f>
        <v>200</v>
      </c>
    </row>
    <row r="84" spans="1:10" s="8" customFormat="1" ht="16.5" thickTop="1" x14ac:dyDescent="0.25">
      <c r="A84" s="68" t="s">
        <v>9</v>
      </c>
      <c r="B84" s="69"/>
      <c r="C84" s="145"/>
      <c r="D84" s="6"/>
      <c r="E84" s="159"/>
      <c r="F84" s="83"/>
      <c r="G84" s="129"/>
      <c r="H84" s="83"/>
      <c r="I84" s="64">
        <f>H84-Table22[[#This Row],[Column8]]</f>
        <v>0</v>
      </c>
    </row>
    <row r="85" spans="1:10" s="8" customFormat="1" x14ac:dyDescent="0.25">
      <c r="A85" s="68"/>
      <c r="B85" s="18" t="s">
        <v>10</v>
      </c>
      <c r="C85" s="145"/>
      <c r="D85" s="6">
        <v>6100</v>
      </c>
      <c r="E85" s="159">
        <v>3249</v>
      </c>
      <c r="F85" s="83">
        <v>0</v>
      </c>
      <c r="G85" s="185">
        <v>7101</v>
      </c>
      <c r="H85" s="83">
        <v>0</v>
      </c>
      <c r="I85" s="64">
        <f>H85-Table22[[#This Row],[Column8]]</f>
        <v>0</v>
      </c>
    </row>
    <row r="86" spans="1:10" s="8" customFormat="1" x14ac:dyDescent="0.25">
      <c r="A86" s="68"/>
      <c r="B86" s="18" t="s">
        <v>11</v>
      </c>
      <c r="C86" s="145"/>
      <c r="D86" s="6">
        <v>0</v>
      </c>
      <c r="E86" s="159"/>
      <c r="F86" s="83">
        <v>6100</v>
      </c>
      <c r="G86" s="185">
        <v>6916</v>
      </c>
      <c r="H86" s="83">
        <v>6100</v>
      </c>
      <c r="I86" s="64">
        <f>H86-Table22[[#This Row],[Column8]]</f>
        <v>0</v>
      </c>
    </row>
    <row r="87" spans="1:10" s="8" customFormat="1" x14ac:dyDescent="0.25">
      <c r="A87" s="68"/>
      <c r="B87" s="18" t="s">
        <v>12</v>
      </c>
      <c r="C87" s="145"/>
      <c r="D87" s="6">
        <v>0</v>
      </c>
      <c r="E87" s="159"/>
      <c r="F87" s="83">
        <v>6100</v>
      </c>
      <c r="G87" s="129"/>
      <c r="H87" s="83">
        <v>6100</v>
      </c>
      <c r="I87" s="64">
        <f>H87-Table22[[#This Row],[Column8]]</f>
        <v>0</v>
      </c>
    </row>
    <row r="88" spans="1:10" s="8" customFormat="1" x14ac:dyDescent="0.25">
      <c r="A88" s="23"/>
      <c r="B88" s="38" t="s">
        <v>13</v>
      </c>
      <c r="C88" s="145">
        <v>3159</v>
      </c>
      <c r="D88" s="6">
        <v>1500</v>
      </c>
      <c r="E88" s="159">
        <v>5494</v>
      </c>
      <c r="F88" s="83">
        <v>1500</v>
      </c>
      <c r="G88" s="185">
        <v>8151</v>
      </c>
      <c r="H88" s="184">
        <v>4500</v>
      </c>
      <c r="I88" s="181">
        <f>H88-Table22[[#This Row],[Column8]]</f>
        <v>3000</v>
      </c>
      <c r="J88" s="182"/>
    </row>
    <row r="89" spans="1:10" s="8" customFormat="1" x14ac:dyDescent="0.25">
      <c r="A89" s="23"/>
      <c r="B89" s="38" t="s">
        <v>14</v>
      </c>
      <c r="C89" s="145">
        <v>2477</v>
      </c>
      <c r="D89" s="6">
        <v>1500</v>
      </c>
      <c r="E89" s="159"/>
      <c r="F89" s="83">
        <v>1500</v>
      </c>
      <c r="G89" s="129"/>
      <c r="H89" s="184">
        <v>4500</v>
      </c>
      <c r="I89" s="181">
        <f>H89-Table22[[#This Row],[Column8]]</f>
        <v>3000</v>
      </c>
      <c r="J89" s="182"/>
    </row>
    <row r="90" spans="1:10" s="8" customFormat="1" x14ac:dyDescent="0.25">
      <c r="A90" s="23"/>
      <c r="B90" s="38" t="s">
        <v>15</v>
      </c>
      <c r="C90" s="145">
        <v>3076</v>
      </c>
      <c r="D90" s="6">
        <v>1500</v>
      </c>
      <c r="E90" s="159">
        <v>3996</v>
      </c>
      <c r="F90" s="83">
        <v>1500</v>
      </c>
      <c r="G90" s="129">
        <v>1554</v>
      </c>
      <c r="H90" s="83">
        <v>1500</v>
      </c>
      <c r="I90" s="64">
        <f>H90-Table22[[#This Row],[Column8]]</f>
        <v>0</v>
      </c>
    </row>
    <row r="91" spans="1:10" s="8" customFormat="1" x14ac:dyDescent="0.25">
      <c r="A91" s="23"/>
      <c r="B91" s="38" t="s">
        <v>16</v>
      </c>
      <c r="C91" s="145">
        <v>2601</v>
      </c>
      <c r="D91" s="6">
        <v>1500</v>
      </c>
      <c r="E91" s="159"/>
      <c r="F91" s="83">
        <v>1500</v>
      </c>
      <c r="G91" s="129"/>
      <c r="H91" s="83">
        <v>1500</v>
      </c>
      <c r="I91" s="64">
        <f>H91-Table22[[#This Row],[Column8]]</f>
        <v>0</v>
      </c>
    </row>
    <row r="92" spans="1:10" s="8" customFormat="1" x14ac:dyDescent="0.25">
      <c r="A92" s="23"/>
      <c r="B92" s="38" t="s">
        <v>76</v>
      </c>
      <c r="C92" s="145">
        <v>13485</v>
      </c>
      <c r="D92" s="6">
        <v>15200</v>
      </c>
      <c r="E92" s="159"/>
      <c r="F92" s="83">
        <v>15200</v>
      </c>
      <c r="G92" s="185">
        <v>3976</v>
      </c>
      <c r="H92" s="83">
        <v>0</v>
      </c>
      <c r="I92" s="64">
        <f>H92-Table22[[#This Row],[Column8]]</f>
        <v>-15200</v>
      </c>
      <c r="J92" s="7"/>
    </row>
    <row r="93" spans="1:10" s="8" customFormat="1" x14ac:dyDescent="0.25">
      <c r="A93" s="23"/>
      <c r="B93" s="12" t="s">
        <v>18</v>
      </c>
      <c r="C93" s="145">
        <v>10202</v>
      </c>
      <c r="D93" s="6">
        <v>15500</v>
      </c>
      <c r="E93" s="159">
        <v>8280</v>
      </c>
      <c r="F93" s="83">
        <v>15200</v>
      </c>
      <c r="G93" s="185">
        <v>15286</v>
      </c>
      <c r="H93" s="83">
        <v>15200</v>
      </c>
      <c r="I93" s="64">
        <f>H93-Table22[[#This Row],[Column8]]</f>
        <v>0</v>
      </c>
    </row>
    <row r="94" spans="1:10" s="8" customFormat="1" x14ac:dyDescent="0.25">
      <c r="A94" s="23"/>
      <c r="B94" s="12" t="s">
        <v>19</v>
      </c>
      <c r="C94" s="145">
        <v>10542</v>
      </c>
      <c r="D94" s="6">
        <v>13200</v>
      </c>
      <c r="E94" s="159">
        <v>18174</v>
      </c>
      <c r="F94" s="83">
        <v>13200</v>
      </c>
      <c r="G94" s="185">
        <v>20974</v>
      </c>
      <c r="H94" s="83">
        <v>13200</v>
      </c>
      <c r="I94" s="64">
        <f>H94-Table22[[#This Row],[Column8]]</f>
        <v>0</v>
      </c>
    </row>
    <row r="95" spans="1:10" s="8" customFormat="1" x14ac:dyDescent="0.25">
      <c r="A95" s="23"/>
      <c r="B95" s="12" t="s">
        <v>138</v>
      </c>
      <c r="C95" s="145"/>
      <c r="D95" s="6"/>
      <c r="E95" s="159"/>
      <c r="F95" s="83"/>
      <c r="G95" s="185">
        <v>5250</v>
      </c>
      <c r="H95" s="83">
        <v>6250</v>
      </c>
      <c r="I95" s="64">
        <f>H95-Table22[[#This Row],[Column8]]</f>
        <v>6250</v>
      </c>
      <c r="J95" s="7"/>
    </row>
    <row r="96" spans="1:10" s="8" customFormat="1" x14ac:dyDescent="0.25">
      <c r="A96" s="23"/>
      <c r="B96" s="38" t="s">
        <v>20</v>
      </c>
      <c r="C96" s="145"/>
      <c r="D96" s="6">
        <v>13000</v>
      </c>
      <c r="E96" s="159">
        <v>12305</v>
      </c>
      <c r="F96" s="83">
        <v>13000</v>
      </c>
      <c r="G96" s="129">
        <v>86</v>
      </c>
      <c r="H96" s="83">
        <v>13000</v>
      </c>
      <c r="I96" s="64">
        <f>H96-Table22[[#This Row],[Column8]]</f>
        <v>0</v>
      </c>
    </row>
    <row r="97" spans="1:10" s="8" customFormat="1" x14ac:dyDescent="0.25">
      <c r="A97" s="23"/>
      <c r="B97" s="38" t="s">
        <v>21</v>
      </c>
      <c r="C97" s="145"/>
      <c r="D97" s="6">
        <v>0</v>
      </c>
      <c r="E97" s="159"/>
      <c r="F97" s="83"/>
      <c r="G97" s="129"/>
      <c r="H97" s="83"/>
      <c r="I97" s="64">
        <f>H97-Table22[[#This Row],[Column8]]</f>
        <v>0</v>
      </c>
    </row>
    <row r="98" spans="1:10" s="8" customFormat="1" x14ac:dyDescent="0.25">
      <c r="A98" s="16"/>
      <c r="B98" s="34" t="s">
        <v>23</v>
      </c>
      <c r="C98" s="145">
        <v>16657</v>
      </c>
      <c r="D98" s="6">
        <v>15000</v>
      </c>
      <c r="E98" s="159">
        <v>34916</v>
      </c>
      <c r="F98" s="83">
        <v>15000</v>
      </c>
      <c r="G98" s="185">
        <v>11721</v>
      </c>
      <c r="H98" s="83">
        <v>15000</v>
      </c>
      <c r="I98" s="64">
        <f>H98-Table22[[#This Row],[Column8]]</f>
        <v>0</v>
      </c>
    </row>
    <row r="99" spans="1:10" s="7" customFormat="1" x14ac:dyDescent="0.25">
      <c r="A99" s="39"/>
      <c r="B99" s="38" t="s">
        <v>24</v>
      </c>
      <c r="C99" s="106">
        <v>18866</v>
      </c>
      <c r="D99" s="6" t="s">
        <v>135</v>
      </c>
      <c r="E99" s="159">
        <v>10</v>
      </c>
      <c r="F99" s="83"/>
      <c r="G99" s="129"/>
      <c r="H99" s="83"/>
      <c r="I99" s="64">
        <f>H99-Table22[[#This Row],[Column8]]</f>
        <v>0</v>
      </c>
    </row>
    <row r="100" spans="1:10" s="7" customFormat="1" x14ac:dyDescent="0.25">
      <c r="A100" s="39"/>
      <c r="B100" s="38" t="s">
        <v>25</v>
      </c>
      <c r="C100" s="106"/>
      <c r="D100" s="6">
        <v>0</v>
      </c>
      <c r="E100" s="160"/>
      <c r="F100" s="83"/>
      <c r="G100" s="130"/>
      <c r="H100" s="83"/>
      <c r="I100" s="64">
        <f>H100-Table22[[#This Row],[Column8]]</f>
        <v>0</v>
      </c>
    </row>
    <row r="101" spans="1:10" s="7" customFormat="1" x14ac:dyDescent="0.25">
      <c r="A101" s="39"/>
      <c r="B101" s="38" t="s">
        <v>77</v>
      </c>
      <c r="C101" s="106">
        <v>18922</v>
      </c>
      <c r="D101" s="6">
        <v>20000</v>
      </c>
      <c r="E101" s="160">
        <v>4250</v>
      </c>
      <c r="F101" s="83">
        <v>20000</v>
      </c>
      <c r="G101" s="130">
        <v>14700</v>
      </c>
      <c r="H101" s="83">
        <v>20000</v>
      </c>
      <c r="I101" s="64">
        <f>H101-Table22[[#This Row],[Column8]]</f>
        <v>0</v>
      </c>
    </row>
    <row r="102" spans="1:10" s="7" customFormat="1" x14ac:dyDescent="0.25">
      <c r="A102" s="39"/>
      <c r="B102" s="12" t="s">
        <v>134</v>
      </c>
      <c r="C102" s="106"/>
      <c r="D102" s="6">
        <v>17400</v>
      </c>
      <c r="E102" s="160"/>
      <c r="F102" s="83" t="s">
        <v>0</v>
      </c>
      <c r="G102" s="130"/>
      <c r="H102" s="83" t="s">
        <v>0</v>
      </c>
      <c r="I102" s="64" t="e">
        <f>H102-Table22[[#This Row],[Column8]]</f>
        <v>#VALUE!</v>
      </c>
    </row>
    <row r="103" spans="1:10" s="8" customFormat="1" x14ac:dyDescent="0.25">
      <c r="A103" s="23"/>
      <c r="B103" s="38" t="s">
        <v>28</v>
      </c>
      <c r="C103" s="145">
        <v>840</v>
      </c>
      <c r="D103" s="6">
        <v>500</v>
      </c>
      <c r="E103" s="159">
        <v>735</v>
      </c>
      <c r="F103" s="83">
        <v>500</v>
      </c>
      <c r="G103" s="129">
        <v>35</v>
      </c>
      <c r="H103" s="83">
        <v>500</v>
      </c>
      <c r="I103" s="64">
        <f>H103-Table22[[#This Row],[Column8]]</f>
        <v>0</v>
      </c>
    </row>
    <row r="104" spans="1:10" s="8" customFormat="1" x14ac:dyDescent="0.25">
      <c r="A104" s="23"/>
      <c r="B104" s="38" t="s">
        <v>78</v>
      </c>
      <c r="C104" s="145">
        <v>62</v>
      </c>
      <c r="D104" s="6">
        <v>2700</v>
      </c>
      <c r="E104" s="159">
        <v>76</v>
      </c>
      <c r="F104" s="83">
        <v>2700</v>
      </c>
      <c r="G104" s="129">
        <v>2957</v>
      </c>
      <c r="H104" s="83">
        <v>2700</v>
      </c>
      <c r="I104" s="64">
        <f>H104-Table22[[#This Row],[Column8]]</f>
        <v>0</v>
      </c>
    </row>
    <row r="105" spans="1:10" s="8" customFormat="1" x14ac:dyDescent="0.25">
      <c r="A105" s="23"/>
      <c r="B105" s="38" t="s">
        <v>146</v>
      </c>
      <c r="C105" s="176"/>
      <c r="D105" s="177"/>
      <c r="E105" s="178"/>
      <c r="F105" s="180"/>
      <c r="G105" s="129"/>
      <c r="H105" s="83">
        <v>500</v>
      </c>
      <c r="I105" s="64">
        <f>H105-Table22[[#This Row],[Column8]]</f>
        <v>500</v>
      </c>
    </row>
    <row r="106" spans="1:10" s="8" customFormat="1" x14ac:dyDescent="0.25">
      <c r="A106" s="23"/>
      <c r="B106" s="38" t="s">
        <v>145</v>
      </c>
      <c r="C106" s="176"/>
      <c r="D106" s="177"/>
      <c r="E106" s="178"/>
      <c r="F106" s="180"/>
      <c r="G106" s="129"/>
      <c r="H106" s="83">
        <v>6100</v>
      </c>
      <c r="I106" s="64">
        <f>H106-Table22[[#This Row],[Column8]]</f>
        <v>6100</v>
      </c>
    </row>
    <row r="107" spans="1:10" s="8" customFormat="1" x14ac:dyDescent="0.25">
      <c r="A107" s="23"/>
      <c r="B107" s="38" t="s">
        <v>30</v>
      </c>
      <c r="C107" s="145"/>
      <c r="D107" s="6">
        <v>7500</v>
      </c>
      <c r="E107" s="159"/>
      <c r="F107" s="83">
        <v>7500</v>
      </c>
      <c r="G107" s="129">
        <v>9773</v>
      </c>
      <c r="H107" s="83">
        <v>0</v>
      </c>
      <c r="I107" s="64">
        <f>H107-Table22[[#This Row],[Column8]]</f>
        <v>-7500</v>
      </c>
      <c r="J107" s="7"/>
    </row>
    <row r="108" spans="1:10" s="8" customFormat="1" x14ac:dyDescent="0.25">
      <c r="A108" s="23"/>
      <c r="B108" s="38" t="s">
        <v>31</v>
      </c>
      <c r="C108" s="145">
        <v>1241</v>
      </c>
      <c r="D108" s="6">
        <v>16000</v>
      </c>
      <c r="E108" s="159">
        <v>13237</v>
      </c>
      <c r="F108" s="83">
        <v>16000</v>
      </c>
      <c r="G108" s="129">
        <v>872</v>
      </c>
      <c r="H108" s="83">
        <v>16000</v>
      </c>
      <c r="I108" s="64">
        <f>H108-Table22[[#This Row],[Column8]]</f>
        <v>0</v>
      </c>
    </row>
    <row r="109" spans="1:10" s="8" customFormat="1" x14ac:dyDescent="0.25">
      <c r="A109" s="23"/>
      <c r="B109" s="27" t="s">
        <v>123</v>
      </c>
      <c r="C109" s="145">
        <v>15129</v>
      </c>
      <c r="D109" s="6">
        <v>12800</v>
      </c>
      <c r="E109" s="159">
        <v>18036</v>
      </c>
      <c r="F109" s="83">
        <v>12800</v>
      </c>
      <c r="G109" s="129"/>
      <c r="H109" s="83">
        <v>12800</v>
      </c>
      <c r="I109" s="64">
        <f>H109-Table22[[#This Row],[Column8]]</f>
        <v>0</v>
      </c>
    </row>
    <row r="110" spans="1:10" s="8" customFormat="1" x14ac:dyDescent="0.25">
      <c r="A110" s="23"/>
      <c r="B110" s="27" t="s">
        <v>119</v>
      </c>
      <c r="C110" s="145">
        <v>7770</v>
      </c>
      <c r="D110" s="6">
        <v>5000</v>
      </c>
      <c r="E110" s="159">
        <v>9752</v>
      </c>
      <c r="F110" s="83">
        <v>5000</v>
      </c>
      <c r="G110" s="129">
        <v>9728</v>
      </c>
      <c r="H110" s="83">
        <v>0</v>
      </c>
      <c r="I110" s="64">
        <f>H110-Table22[[#This Row],[Column8]]</f>
        <v>-5000</v>
      </c>
    </row>
    <row r="111" spans="1:10" s="8" customFormat="1" x14ac:dyDescent="0.25">
      <c r="A111" s="23"/>
      <c r="B111" s="27" t="s">
        <v>144</v>
      </c>
      <c r="C111" s="176"/>
      <c r="D111" s="177"/>
      <c r="E111" s="178"/>
      <c r="F111" s="180"/>
      <c r="G111" s="129"/>
      <c r="H111" s="83">
        <v>5000</v>
      </c>
      <c r="I111" s="64">
        <f>H111-Table22[[#This Row],[Column8]]</f>
        <v>5000</v>
      </c>
    </row>
    <row r="112" spans="1:10" s="8" customFormat="1" x14ac:dyDescent="0.25">
      <c r="A112" s="23"/>
      <c r="B112" s="38" t="s">
        <v>32</v>
      </c>
      <c r="C112" s="145">
        <v>805</v>
      </c>
      <c r="D112" s="6">
        <v>1300</v>
      </c>
      <c r="E112" s="159">
        <v>7055</v>
      </c>
      <c r="F112" s="83">
        <v>1300</v>
      </c>
      <c r="G112" s="185">
        <v>1620</v>
      </c>
      <c r="H112" s="83">
        <v>1300</v>
      </c>
      <c r="I112" s="64">
        <f>H112-Table22[[#This Row],[Column8]]</f>
        <v>0</v>
      </c>
    </row>
    <row r="113" spans="1:10" s="8" customFormat="1" x14ac:dyDescent="0.25">
      <c r="A113" s="23"/>
      <c r="B113" s="38" t="s">
        <v>79</v>
      </c>
      <c r="C113" s="145"/>
      <c r="D113" s="6">
        <v>3500</v>
      </c>
      <c r="E113" s="159">
        <v>3068</v>
      </c>
      <c r="F113" s="83">
        <v>3500</v>
      </c>
      <c r="G113" s="129">
        <v>5028</v>
      </c>
      <c r="H113" s="83">
        <v>3500</v>
      </c>
      <c r="I113" s="64">
        <f>H113-Table22[[#This Row],[Column8]]</f>
        <v>0</v>
      </c>
    </row>
    <row r="114" spans="1:10" s="8" customFormat="1" ht="15" customHeight="1" x14ac:dyDescent="0.25">
      <c r="A114" s="16"/>
      <c r="B114" s="34" t="s">
        <v>34</v>
      </c>
      <c r="C114" s="145">
        <v>1396</v>
      </c>
      <c r="D114" s="6">
        <v>25000</v>
      </c>
      <c r="E114" s="159">
        <v>17057</v>
      </c>
      <c r="F114" s="83">
        <v>25000</v>
      </c>
      <c r="G114" s="185">
        <v>43210</v>
      </c>
      <c r="H114" s="83">
        <v>30000</v>
      </c>
      <c r="I114" s="64">
        <f>H114-Table22[[#This Row],[Column8]]</f>
        <v>5000</v>
      </c>
    </row>
    <row r="115" spans="1:10" s="8" customFormat="1" x14ac:dyDescent="0.25">
      <c r="A115" s="23"/>
      <c r="B115" s="38" t="s">
        <v>80</v>
      </c>
      <c r="C115" s="145">
        <v>662</v>
      </c>
      <c r="D115" s="6"/>
      <c r="E115" s="159"/>
      <c r="F115" s="83"/>
      <c r="G115" s="129"/>
      <c r="H115" s="83"/>
      <c r="I115" s="64">
        <f>H115-Table22[[#This Row],[Column8]]</f>
        <v>0</v>
      </c>
    </row>
    <row r="116" spans="1:10" s="8" customFormat="1" x14ac:dyDescent="0.25">
      <c r="A116" s="39"/>
      <c r="B116" s="38" t="s">
        <v>81</v>
      </c>
      <c r="C116" s="145">
        <v>283</v>
      </c>
      <c r="D116" s="6">
        <v>100</v>
      </c>
      <c r="E116" s="159">
        <v>96</v>
      </c>
      <c r="F116" s="83">
        <v>100</v>
      </c>
      <c r="G116" s="185">
        <v>225</v>
      </c>
      <c r="H116" s="83">
        <v>350</v>
      </c>
      <c r="I116" s="64">
        <f>H116-Table22[[#This Row],[Column8]]</f>
        <v>250</v>
      </c>
    </row>
    <row r="117" spans="1:10" s="8" customFormat="1" ht="16.5" thickBot="1" x14ac:dyDescent="0.3">
      <c r="A117" s="23" t="s">
        <v>0</v>
      </c>
      <c r="B117" s="40" t="s">
        <v>82</v>
      </c>
      <c r="C117" s="150">
        <f t="shared" ref="C117:H117" si="5">SUM(C85:C116)</f>
        <v>128175</v>
      </c>
      <c r="D117" s="120">
        <f t="shared" si="5"/>
        <v>195800</v>
      </c>
      <c r="E117" s="165">
        <f t="shared" si="5"/>
        <v>159786</v>
      </c>
      <c r="F117" s="92">
        <f t="shared" si="5"/>
        <v>184200</v>
      </c>
      <c r="G117" s="135">
        <f t="shared" si="5"/>
        <v>169163</v>
      </c>
      <c r="H117" s="92">
        <f t="shared" si="5"/>
        <v>185600</v>
      </c>
      <c r="I117" s="64">
        <f>H117-Table22[[#This Row],[Column8]]</f>
        <v>1400</v>
      </c>
    </row>
    <row r="118" spans="1:10" s="8" customFormat="1" ht="16.5" thickTop="1" x14ac:dyDescent="0.25">
      <c r="A118" s="68" t="s">
        <v>128</v>
      </c>
      <c r="B118" s="9"/>
      <c r="C118" s="145"/>
      <c r="D118" s="20"/>
      <c r="E118" s="159"/>
      <c r="F118" s="90"/>
      <c r="G118" s="129"/>
      <c r="H118" s="90"/>
      <c r="I118" s="64">
        <f>H118-Table22[[#This Row],[Column8]]</f>
        <v>0</v>
      </c>
    </row>
    <row r="119" spans="1:10" s="8" customFormat="1" x14ac:dyDescent="0.25">
      <c r="A119" s="79" t="s">
        <v>121</v>
      </c>
      <c r="B119" s="14"/>
      <c r="C119" s="145">
        <v>1000</v>
      </c>
      <c r="D119" s="113">
        <v>1000</v>
      </c>
      <c r="E119" s="159">
        <v>1000</v>
      </c>
      <c r="F119" s="80">
        <v>2000</v>
      </c>
      <c r="G119" s="185">
        <v>1000</v>
      </c>
      <c r="H119" s="80">
        <v>2000</v>
      </c>
      <c r="I119" s="64">
        <f>H119-Table22[[#This Row],[Column8]]</f>
        <v>0</v>
      </c>
    </row>
    <row r="120" spans="1:10" s="8" customFormat="1" x14ac:dyDescent="0.25">
      <c r="A120" s="72" t="s">
        <v>40</v>
      </c>
      <c r="B120" s="73"/>
      <c r="C120" s="145">
        <v>13434</v>
      </c>
      <c r="D120" s="113">
        <v>28000</v>
      </c>
      <c r="E120" s="159">
        <v>16568</v>
      </c>
      <c r="F120" s="80">
        <v>22000</v>
      </c>
      <c r="G120" s="185">
        <v>17067</v>
      </c>
      <c r="H120" s="80">
        <v>22000</v>
      </c>
      <c r="I120" s="64">
        <f>H120-Table22[[#This Row],[Column8]]</f>
        <v>0</v>
      </c>
    </row>
    <row r="121" spans="1:10" s="8" customFormat="1" x14ac:dyDescent="0.25">
      <c r="A121" s="72" t="s">
        <v>4</v>
      </c>
      <c r="B121" s="9"/>
      <c r="C121" s="145"/>
      <c r="D121" s="6">
        <v>15000</v>
      </c>
      <c r="E121" s="159">
        <v>2250</v>
      </c>
      <c r="F121" s="83">
        <v>15000</v>
      </c>
      <c r="G121" s="129"/>
      <c r="H121" s="83">
        <v>20000</v>
      </c>
      <c r="I121" s="64">
        <f>H121-Table22[[#This Row],[Column8]]</f>
        <v>5000</v>
      </c>
    </row>
    <row r="122" spans="1:10" s="8" customFormat="1" x14ac:dyDescent="0.25">
      <c r="A122" s="28" t="s">
        <v>67</v>
      </c>
      <c r="B122" s="34"/>
      <c r="C122" s="145">
        <v>1845</v>
      </c>
      <c r="D122" s="6">
        <v>3000</v>
      </c>
      <c r="E122" s="159">
        <v>3075</v>
      </c>
      <c r="F122" s="83">
        <v>3000</v>
      </c>
      <c r="G122" s="129">
        <v>1845</v>
      </c>
      <c r="H122" s="83">
        <v>0</v>
      </c>
      <c r="I122" s="64">
        <f>H122-Table22[[#This Row],[Column8]]</f>
        <v>-3000</v>
      </c>
      <c r="J122" s="7"/>
    </row>
    <row r="123" spans="1:10" s="8" customFormat="1" x14ac:dyDescent="0.25">
      <c r="A123" s="28" t="s">
        <v>3</v>
      </c>
      <c r="B123" s="34"/>
      <c r="C123" s="145"/>
      <c r="D123" s="6">
        <v>8000</v>
      </c>
      <c r="E123" s="159">
        <v>4089</v>
      </c>
      <c r="F123" s="83">
        <v>8000</v>
      </c>
      <c r="G123" s="185">
        <v>546</v>
      </c>
      <c r="H123" s="83">
        <v>6000</v>
      </c>
      <c r="I123" s="64">
        <f>H123-Table22[[#This Row],[Column8]]</f>
        <v>-2000</v>
      </c>
      <c r="J123" s="7"/>
    </row>
    <row r="124" spans="1:10" s="8" customFormat="1" x14ac:dyDescent="0.25">
      <c r="A124" s="35" t="s">
        <v>68</v>
      </c>
      <c r="B124" s="36" t="s">
        <v>69</v>
      </c>
      <c r="C124" s="145">
        <v>220</v>
      </c>
      <c r="D124" s="6">
        <v>200</v>
      </c>
      <c r="E124" s="159">
        <v>220</v>
      </c>
      <c r="F124" s="83">
        <v>200</v>
      </c>
      <c r="G124" s="129">
        <v>225</v>
      </c>
      <c r="H124" s="83">
        <v>200</v>
      </c>
      <c r="I124" s="64">
        <f>H124-Table22[[#This Row],[Column8]]</f>
        <v>0</v>
      </c>
    </row>
    <row r="125" spans="1:10" s="8" customFormat="1" x14ac:dyDescent="0.25">
      <c r="A125" s="3"/>
      <c r="B125" s="36" t="s">
        <v>70</v>
      </c>
      <c r="C125" s="145"/>
      <c r="D125" s="6">
        <v>1000</v>
      </c>
      <c r="E125" s="159"/>
      <c r="F125" s="83">
        <v>1000</v>
      </c>
      <c r="G125" s="129">
        <v>1000</v>
      </c>
      <c r="H125" s="83">
        <v>1000</v>
      </c>
      <c r="I125" s="64">
        <f>H125-Table22[[#This Row],[Column8]]</f>
        <v>0</v>
      </c>
    </row>
    <row r="126" spans="1:10" s="8" customFormat="1" x14ac:dyDescent="0.25">
      <c r="A126" s="3"/>
      <c r="B126" s="36" t="s">
        <v>71</v>
      </c>
      <c r="C126" s="145"/>
      <c r="D126" s="6">
        <v>1000</v>
      </c>
      <c r="E126" s="159"/>
      <c r="F126" s="83">
        <v>1000</v>
      </c>
      <c r="G126" s="129"/>
      <c r="H126" s="83">
        <v>1000</v>
      </c>
      <c r="I126" s="64">
        <f>H126-Table22[[#This Row],[Column8]]</f>
        <v>0</v>
      </c>
    </row>
    <row r="127" spans="1:10" s="8" customFormat="1" x14ac:dyDescent="0.25">
      <c r="A127" s="3" t="s">
        <v>72</v>
      </c>
      <c r="B127" s="37" t="s">
        <v>73</v>
      </c>
      <c r="C127" s="145">
        <v>1607</v>
      </c>
      <c r="D127" s="6">
        <v>2200</v>
      </c>
      <c r="E127" s="159">
        <v>3227</v>
      </c>
      <c r="F127" s="83">
        <v>2200</v>
      </c>
      <c r="G127" s="185">
        <v>2631</v>
      </c>
      <c r="H127" s="83">
        <v>2200</v>
      </c>
      <c r="I127" s="64">
        <f>H127-Table22[[#This Row],[Column8]]</f>
        <v>0</v>
      </c>
    </row>
    <row r="128" spans="1:10" s="8" customFormat="1" x14ac:dyDescent="0.25">
      <c r="A128" s="19"/>
      <c r="B128" s="37" t="s">
        <v>74</v>
      </c>
      <c r="C128" s="145">
        <v>350</v>
      </c>
      <c r="D128" s="6">
        <v>400</v>
      </c>
      <c r="E128" s="159">
        <v>345</v>
      </c>
      <c r="F128" s="83">
        <v>400</v>
      </c>
      <c r="G128" s="185">
        <v>303</v>
      </c>
      <c r="H128" s="83">
        <v>400</v>
      </c>
      <c r="I128" s="64">
        <f>H128-Table22[[#This Row],[Column8]]</f>
        <v>0</v>
      </c>
    </row>
    <row r="129" spans="1:10" s="8" customFormat="1" x14ac:dyDescent="0.25">
      <c r="A129" s="19" t="s">
        <v>139</v>
      </c>
      <c r="B129" s="37"/>
      <c r="C129" s="145"/>
      <c r="D129" s="6"/>
      <c r="E129" s="159"/>
      <c r="F129" s="83">
        <v>3600</v>
      </c>
      <c r="G129" s="129"/>
      <c r="H129" s="184">
        <v>0</v>
      </c>
      <c r="I129" s="64">
        <f>H129-Table22[[#This Row],[Column8]]</f>
        <v>-3600</v>
      </c>
    </row>
    <row r="130" spans="1:10" s="8" customFormat="1" x14ac:dyDescent="0.25">
      <c r="A130" s="16" t="s">
        <v>75</v>
      </c>
      <c r="B130" s="14"/>
      <c r="C130" s="145">
        <v>10000</v>
      </c>
      <c r="D130" s="6">
        <v>10500</v>
      </c>
      <c r="E130" s="159">
        <v>10000</v>
      </c>
      <c r="F130" s="83">
        <v>10500</v>
      </c>
      <c r="G130" s="129">
        <v>7500</v>
      </c>
      <c r="H130" s="83">
        <v>20000</v>
      </c>
      <c r="I130" s="64">
        <f>H130-Table22[[#This Row],[Column8]]</f>
        <v>9500</v>
      </c>
      <c r="J130" s="182"/>
    </row>
    <row r="131" spans="1:10" s="8" customFormat="1" x14ac:dyDescent="0.25">
      <c r="A131" s="16" t="s">
        <v>83</v>
      </c>
      <c r="B131" s="14"/>
      <c r="C131" s="145"/>
      <c r="D131" s="6">
        <v>500</v>
      </c>
      <c r="E131" s="159">
        <v>500</v>
      </c>
      <c r="F131" s="83">
        <v>500</v>
      </c>
      <c r="G131" s="129">
        <v>500</v>
      </c>
      <c r="H131" s="83">
        <v>500</v>
      </c>
      <c r="I131" s="64">
        <f>H131-Table22[[#This Row],[Column8]]</f>
        <v>0</v>
      </c>
    </row>
    <row r="132" spans="1:10" s="8" customFormat="1" x14ac:dyDescent="0.25">
      <c r="A132" s="19" t="s">
        <v>84</v>
      </c>
      <c r="B132" s="12"/>
      <c r="C132" s="145">
        <v>323</v>
      </c>
      <c r="D132" s="6">
        <v>400</v>
      </c>
      <c r="E132" s="159"/>
      <c r="F132" s="83">
        <v>400</v>
      </c>
      <c r="G132" s="129"/>
      <c r="H132" s="83">
        <v>400</v>
      </c>
      <c r="I132" s="64">
        <f>H132-Table22[[#This Row],[Column8]]</f>
        <v>0</v>
      </c>
    </row>
    <row r="133" spans="1:10" s="8" customFormat="1" x14ac:dyDescent="0.25">
      <c r="A133" s="41" t="s">
        <v>85</v>
      </c>
      <c r="B133" s="34"/>
      <c r="C133" s="145"/>
      <c r="D133" s="6">
        <v>2000</v>
      </c>
      <c r="E133" s="159">
        <v>383</v>
      </c>
      <c r="F133" s="83">
        <v>2000</v>
      </c>
      <c r="G133" s="129"/>
      <c r="H133" s="184">
        <v>2000</v>
      </c>
      <c r="I133" s="64">
        <f>H133-Table22[[#This Row],[Column8]]</f>
        <v>0</v>
      </c>
    </row>
    <row r="134" spans="1:10" s="8" customFormat="1" x14ac:dyDescent="0.25">
      <c r="A134" s="41" t="s">
        <v>86</v>
      </c>
      <c r="B134" s="34"/>
      <c r="C134" s="145"/>
      <c r="D134" s="6">
        <v>2500</v>
      </c>
      <c r="E134" s="159"/>
      <c r="F134" s="83">
        <v>2500</v>
      </c>
      <c r="G134" s="185">
        <v>2309</v>
      </c>
      <c r="H134" s="83">
        <v>2500</v>
      </c>
      <c r="I134" s="64">
        <f>H134-Table22[[#This Row],[Column8]]</f>
        <v>0</v>
      </c>
    </row>
    <row r="135" spans="1:10" s="8" customFormat="1" ht="15" customHeight="1" x14ac:dyDescent="0.25">
      <c r="A135" s="41" t="s">
        <v>87</v>
      </c>
      <c r="B135" s="34"/>
      <c r="C135" s="145">
        <v>4746</v>
      </c>
      <c r="D135" s="6">
        <v>5000</v>
      </c>
      <c r="E135" s="159">
        <v>4530</v>
      </c>
      <c r="F135" s="83">
        <v>5000</v>
      </c>
      <c r="G135" s="185">
        <v>3405</v>
      </c>
      <c r="H135" s="83">
        <v>5000</v>
      </c>
      <c r="I135" s="64">
        <f>H135-Table22[[#This Row],[Column8]]</f>
        <v>0</v>
      </c>
    </row>
    <row r="136" spans="1:10" s="8" customFormat="1" x14ac:dyDescent="0.25">
      <c r="A136" s="41" t="s">
        <v>88</v>
      </c>
      <c r="B136" s="28"/>
      <c r="C136" s="145"/>
      <c r="D136" s="6">
        <v>5000</v>
      </c>
      <c r="E136" s="159"/>
      <c r="F136" s="83">
        <v>5000</v>
      </c>
      <c r="G136" s="129"/>
      <c r="H136" s="83">
        <v>0</v>
      </c>
      <c r="I136" s="64">
        <f>H136-Table22[[#This Row],[Column8]]</f>
        <v>-5000</v>
      </c>
      <c r="J136" s="7"/>
    </row>
    <row r="137" spans="1:10" s="8" customFormat="1" x14ac:dyDescent="0.25">
      <c r="A137" s="16" t="s">
        <v>89</v>
      </c>
      <c r="B137" s="16"/>
      <c r="C137" s="145"/>
      <c r="D137" s="6">
        <v>500</v>
      </c>
      <c r="E137" s="159"/>
      <c r="F137" s="83">
        <v>500</v>
      </c>
      <c r="G137" s="129"/>
      <c r="H137" s="83">
        <v>0</v>
      </c>
      <c r="I137" s="64">
        <f>H137-Table22[[#This Row],[Column8]]</f>
        <v>-500</v>
      </c>
    </row>
    <row r="138" spans="1:10" s="8" customFormat="1" x14ac:dyDescent="0.25">
      <c r="A138" s="41" t="s">
        <v>90</v>
      </c>
      <c r="B138" s="42" t="s">
        <v>115</v>
      </c>
      <c r="C138" s="145">
        <v>180</v>
      </c>
      <c r="D138" s="6">
        <v>500</v>
      </c>
      <c r="E138" s="159">
        <v>191</v>
      </c>
      <c r="F138" s="83">
        <v>500</v>
      </c>
      <c r="G138" s="129">
        <v>212</v>
      </c>
      <c r="H138" s="83">
        <v>500</v>
      </c>
      <c r="I138" s="64">
        <f>H138-Table22[[#This Row],[Column8]]</f>
        <v>0</v>
      </c>
    </row>
    <row r="139" spans="1:10" s="8" customFormat="1" x14ac:dyDescent="0.25">
      <c r="A139" s="16" t="s">
        <v>122</v>
      </c>
      <c r="B139" s="25"/>
      <c r="C139" s="145"/>
      <c r="D139" s="6">
        <v>1500</v>
      </c>
      <c r="E139" s="159">
        <v>1500</v>
      </c>
      <c r="F139" s="83">
        <v>500</v>
      </c>
      <c r="G139" s="129"/>
      <c r="H139" s="83">
        <v>500</v>
      </c>
      <c r="I139" s="64">
        <f>H139-Table22[[#This Row],[Column8]]</f>
        <v>0</v>
      </c>
    </row>
    <row r="140" spans="1:10" s="8" customFormat="1" x14ac:dyDescent="0.25">
      <c r="A140" s="50" t="s">
        <v>102</v>
      </c>
      <c r="B140" s="50"/>
      <c r="C140" s="145">
        <v>15488</v>
      </c>
      <c r="D140" s="6">
        <v>13000</v>
      </c>
      <c r="E140" s="159">
        <v>10078</v>
      </c>
      <c r="F140" s="83">
        <v>7500</v>
      </c>
      <c r="G140" s="185">
        <v>12374</v>
      </c>
      <c r="H140" s="83">
        <v>12500</v>
      </c>
      <c r="I140" s="64">
        <f>H140-Table22[[#This Row],[Column8]]</f>
        <v>5000</v>
      </c>
      <c r="J140" s="7"/>
    </row>
    <row r="141" spans="1:10" s="8" customFormat="1" ht="16.5" thickBot="1" x14ac:dyDescent="0.3">
      <c r="A141" s="43" t="s">
        <v>129</v>
      </c>
      <c r="B141" s="44"/>
      <c r="C141" s="151">
        <f t="shared" ref="C141:H141" si="6">SUM(C119:C140)</f>
        <v>49193</v>
      </c>
      <c r="D141" s="121">
        <f t="shared" si="6"/>
        <v>101200</v>
      </c>
      <c r="E141" s="166">
        <f t="shared" si="6"/>
        <v>57956</v>
      </c>
      <c r="F141" s="94">
        <f t="shared" si="6"/>
        <v>93300</v>
      </c>
      <c r="G141" s="136">
        <f t="shared" si="6"/>
        <v>50917</v>
      </c>
      <c r="H141" s="94">
        <f t="shared" si="6"/>
        <v>98700</v>
      </c>
      <c r="I141" s="64">
        <f>H141-Table22[[#This Row],[Column8]]</f>
        <v>5400</v>
      </c>
    </row>
    <row r="142" spans="1:10" ht="17.25" thickTop="1" thickBot="1" x14ac:dyDescent="0.3">
      <c r="A142" s="43" t="s">
        <v>91</v>
      </c>
      <c r="B142" s="44"/>
      <c r="C142" s="152"/>
      <c r="D142" s="6"/>
      <c r="E142" s="167"/>
      <c r="F142" s="83"/>
      <c r="G142" s="137"/>
      <c r="H142" s="83"/>
      <c r="I142" s="64">
        <f>H142-Table22[[#This Row],[Column8]]</f>
        <v>0</v>
      </c>
    </row>
    <row r="143" spans="1:10" ht="16.5" thickTop="1" x14ac:dyDescent="0.25">
      <c r="A143" s="45" t="s">
        <v>92</v>
      </c>
      <c r="B143" s="14"/>
      <c r="C143" s="152">
        <v>600</v>
      </c>
      <c r="D143" s="6">
        <v>1200</v>
      </c>
      <c r="E143" s="167">
        <v>1200</v>
      </c>
      <c r="F143" s="83">
        <v>1200</v>
      </c>
      <c r="G143" s="186">
        <v>1200</v>
      </c>
      <c r="H143" s="83">
        <v>1200</v>
      </c>
      <c r="I143" s="64">
        <f>H143-Table22[[#This Row],[Column8]]</f>
        <v>0</v>
      </c>
    </row>
    <row r="144" spans="1:10" x14ac:dyDescent="0.25">
      <c r="A144" s="45" t="s">
        <v>93</v>
      </c>
      <c r="B144" s="14"/>
      <c r="C144" s="152">
        <v>1385</v>
      </c>
      <c r="D144" s="6">
        <v>2900</v>
      </c>
      <c r="E144" s="167">
        <v>2770</v>
      </c>
      <c r="F144" s="170">
        <v>2900</v>
      </c>
      <c r="G144" s="137"/>
      <c r="H144" s="170">
        <v>2900</v>
      </c>
      <c r="I144" s="64">
        <f>H144-Table22[[#This Row],[Column8]]</f>
        <v>0</v>
      </c>
    </row>
    <row r="145" spans="1:9" x14ac:dyDescent="0.25">
      <c r="A145" s="45" t="s">
        <v>94</v>
      </c>
      <c r="B145" s="14"/>
      <c r="C145" s="152">
        <v>23517</v>
      </c>
      <c r="D145" s="6">
        <v>34000</v>
      </c>
      <c r="E145" s="167">
        <v>20087</v>
      </c>
      <c r="F145" s="83">
        <v>34000</v>
      </c>
      <c r="G145" s="186">
        <v>36419</v>
      </c>
      <c r="H145" s="83">
        <v>37000</v>
      </c>
      <c r="I145" s="64">
        <f>H145-Table22[[#This Row],[Column8]]</f>
        <v>3000</v>
      </c>
    </row>
    <row r="146" spans="1:9" ht="15" customHeight="1" x14ac:dyDescent="0.25">
      <c r="A146" s="45" t="s">
        <v>95</v>
      </c>
      <c r="B146" s="14"/>
      <c r="C146" s="152">
        <v>7388</v>
      </c>
      <c r="D146" s="6">
        <v>10000</v>
      </c>
      <c r="E146" s="167">
        <v>7388</v>
      </c>
      <c r="F146" s="83">
        <v>10000</v>
      </c>
      <c r="G146" s="137">
        <v>5541</v>
      </c>
      <c r="H146" s="83">
        <v>8000</v>
      </c>
      <c r="I146" s="64">
        <f>H146-Table22[[#This Row],[Column8]]</f>
        <v>-2000</v>
      </c>
    </row>
    <row r="147" spans="1:9" x14ac:dyDescent="0.25">
      <c r="A147" s="45" t="s">
        <v>96</v>
      </c>
      <c r="B147" s="14"/>
      <c r="C147" s="152">
        <v>4602</v>
      </c>
      <c r="D147" s="6">
        <v>5200</v>
      </c>
      <c r="E147" s="167">
        <v>4802</v>
      </c>
      <c r="F147" s="83">
        <v>5200</v>
      </c>
      <c r="G147" s="137">
        <v>3602</v>
      </c>
      <c r="H147" s="83">
        <v>5200</v>
      </c>
      <c r="I147" s="64">
        <f>H147-Table22[[#This Row],[Column8]]</f>
        <v>0</v>
      </c>
    </row>
    <row r="148" spans="1:9" x14ac:dyDescent="0.25">
      <c r="A148" s="45" t="s">
        <v>108</v>
      </c>
      <c r="B148" s="14"/>
      <c r="C148" s="152">
        <v>2863</v>
      </c>
      <c r="D148" s="6">
        <v>3100</v>
      </c>
      <c r="E148" s="167">
        <v>2863</v>
      </c>
      <c r="F148" s="83">
        <v>3100</v>
      </c>
      <c r="G148" s="186">
        <v>2863</v>
      </c>
      <c r="H148" s="83">
        <v>3100</v>
      </c>
      <c r="I148" s="64">
        <f>H148-Table22[[#This Row],[Column8]]</f>
        <v>0</v>
      </c>
    </row>
    <row r="149" spans="1:9" x14ac:dyDescent="0.25">
      <c r="A149" s="45" t="s">
        <v>97</v>
      </c>
      <c r="B149" s="14"/>
      <c r="C149" s="152">
        <v>3048</v>
      </c>
      <c r="D149" s="6">
        <v>3100</v>
      </c>
      <c r="E149" s="167">
        <v>3048</v>
      </c>
      <c r="F149" s="83">
        <v>3100</v>
      </c>
      <c r="G149" s="186">
        <v>3048</v>
      </c>
      <c r="H149" s="83">
        <v>3100</v>
      </c>
      <c r="I149" s="64">
        <f>H149-Table22[[#This Row],[Column8]]</f>
        <v>0</v>
      </c>
    </row>
    <row r="150" spans="1:9" s="47" customFormat="1" x14ac:dyDescent="0.25">
      <c r="A150" s="28" t="s">
        <v>98</v>
      </c>
      <c r="B150" s="46"/>
      <c r="C150" s="153">
        <v>1847</v>
      </c>
      <c r="D150" s="6">
        <v>2000</v>
      </c>
      <c r="E150" s="173">
        <v>1847</v>
      </c>
      <c r="F150" s="83">
        <v>2000</v>
      </c>
      <c r="G150" s="187">
        <v>1847</v>
      </c>
      <c r="H150" s="83">
        <v>2000</v>
      </c>
      <c r="I150" s="64">
        <f>H150-Table22[[#This Row],[Column8]]</f>
        <v>0</v>
      </c>
    </row>
    <row r="151" spans="1:9" x14ac:dyDescent="0.25">
      <c r="A151" s="45" t="s">
        <v>99</v>
      </c>
      <c r="B151" s="14"/>
      <c r="C151" s="152">
        <v>7388</v>
      </c>
      <c r="D151" s="6">
        <v>8000</v>
      </c>
      <c r="E151" s="174">
        <v>7388</v>
      </c>
      <c r="F151" s="83">
        <v>8000</v>
      </c>
      <c r="G151" s="186">
        <v>7388</v>
      </c>
      <c r="H151" s="83">
        <v>8000</v>
      </c>
      <c r="I151" s="64">
        <f>H151-Table22[[#This Row],[Column8]]</f>
        <v>0</v>
      </c>
    </row>
    <row r="152" spans="1:9" s="47" customFormat="1" x14ac:dyDescent="0.25">
      <c r="A152" s="28" t="s">
        <v>100</v>
      </c>
      <c r="B152" s="46"/>
      <c r="C152" s="153">
        <v>8923</v>
      </c>
      <c r="D152" s="6">
        <v>5500</v>
      </c>
      <c r="E152" s="175">
        <v>7599</v>
      </c>
      <c r="F152" s="170">
        <v>7500</v>
      </c>
      <c r="G152" s="187">
        <v>3613</v>
      </c>
      <c r="H152" s="170">
        <v>7500</v>
      </c>
      <c r="I152" s="64">
        <f>H152-Table22[[#This Row],[Column8]]</f>
        <v>0</v>
      </c>
    </row>
    <row r="153" spans="1:9" x14ac:dyDescent="0.25">
      <c r="A153" s="48" t="s">
        <v>101</v>
      </c>
      <c r="B153" s="12"/>
      <c r="C153" s="152">
        <v>120</v>
      </c>
      <c r="D153" s="17">
        <v>600</v>
      </c>
      <c r="E153" s="174">
        <v>106</v>
      </c>
      <c r="F153" s="100">
        <v>600</v>
      </c>
      <c r="G153" s="186">
        <v>66</v>
      </c>
      <c r="H153" s="100">
        <v>600</v>
      </c>
      <c r="I153" s="64">
        <f>H153-Table22[[#This Row],[Column8]]</f>
        <v>0</v>
      </c>
    </row>
    <row r="154" spans="1:9" ht="16.5" thickBot="1" x14ac:dyDescent="0.3">
      <c r="A154" s="16"/>
      <c r="B154" s="49" t="s">
        <v>82</v>
      </c>
      <c r="C154" s="154">
        <f t="shared" ref="C154:H154" si="7">SUM(C143:C153)</f>
        <v>61681</v>
      </c>
      <c r="D154" s="122">
        <f t="shared" si="7"/>
        <v>75600</v>
      </c>
      <c r="E154" s="168">
        <f t="shared" si="7"/>
        <v>59098</v>
      </c>
      <c r="F154" s="93">
        <f t="shared" si="7"/>
        <v>77600</v>
      </c>
      <c r="G154" s="138">
        <f t="shared" si="7"/>
        <v>65587</v>
      </c>
      <c r="H154" s="93">
        <f t="shared" si="7"/>
        <v>78600</v>
      </c>
      <c r="I154" s="64">
        <f>H154-Table22[[#This Row],[Column8]]</f>
        <v>1000</v>
      </c>
    </row>
    <row r="155" spans="1:9" ht="16.5" thickTop="1" x14ac:dyDescent="0.25">
      <c r="A155" s="74" t="s">
        <v>103</v>
      </c>
      <c r="B155" s="75"/>
      <c r="C155" s="107">
        <f t="shared" ref="C155:H155" si="8">SUM(C77,C83,C117,C141,C154)</f>
        <v>279389</v>
      </c>
      <c r="D155" s="76">
        <f t="shared" si="8"/>
        <v>443400</v>
      </c>
      <c r="E155" s="124">
        <f t="shared" si="8"/>
        <v>298254</v>
      </c>
      <c r="F155" s="76">
        <f t="shared" si="8"/>
        <v>425800</v>
      </c>
      <c r="G155" s="76">
        <f t="shared" si="8"/>
        <v>314269</v>
      </c>
      <c r="H155" s="76">
        <f>SUM(H77,H83,H117,H141,H154)</f>
        <v>418300</v>
      </c>
      <c r="I155" s="76"/>
    </row>
    <row r="156" spans="1:9" ht="16.5" thickBot="1" x14ac:dyDescent="0.3">
      <c r="A156" s="51" t="s">
        <v>104</v>
      </c>
      <c r="B156" s="52"/>
      <c r="C156" s="106">
        <f t="shared" ref="C156:H156" si="9">C52-C155</f>
        <v>22761</v>
      </c>
      <c r="D156" s="113">
        <f t="shared" si="9"/>
        <v>0</v>
      </c>
      <c r="E156" s="160">
        <f t="shared" si="9"/>
        <v>98732</v>
      </c>
      <c r="F156" s="80">
        <f t="shared" si="9"/>
        <v>0</v>
      </c>
      <c r="G156" s="139">
        <f t="shared" si="9"/>
        <v>104965</v>
      </c>
      <c r="H156" s="80">
        <f>H52-H155</f>
        <v>0</v>
      </c>
      <c r="I156" s="80"/>
    </row>
    <row r="157" spans="1:9" ht="16.5" thickTop="1" x14ac:dyDescent="0.25">
      <c r="A157" s="53" t="s">
        <v>0</v>
      </c>
      <c r="B157" s="14"/>
      <c r="C157" s="155">
        <v>2020</v>
      </c>
      <c r="D157" s="125">
        <v>2021</v>
      </c>
      <c r="E157" s="157">
        <v>2021</v>
      </c>
      <c r="F157" s="126">
        <v>2022</v>
      </c>
      <c r="G157" s="127">
        <v>2022</v>
      </c>
      <c r="H157" s="126">
        <v>2023</v>
      </c>
    </row>
    <row r="158" spans="1:9" x14ac:dyDescent="0.25">
      <c r="A158" s="4"/>
      <c r="B158" s="5" t="s">
        <v>0</v>
      </c>
      <c r="C158" s="156" t="s">
        <v>105</v>
      </c>
      <c r="D158" s="141" t="s">
        <v>1</v>
      </c>
      <c r="E158" s="169" t="s">
        <v>105</v>
      </c>
      <c r="F158" s="142" t="s">
        <v>1</v>
      </c>
      <c r="G158" s="140" t="s">
        <v>105</v>
      </c>
      <c r="H158" s="142" t="s">
        <v>1</v>
      </c>
    </row>
    <row r="167" spans="1:8" s="55" customFormat="1" ht="15" x14ac:dyDescent="0.2">
      <c r="A167" s="54"/>
      <c r="B167" s="54"/>
      <c r="C167" s="108"/>
      <c r="D167" s="123"/>
      <c r="E167" s="10"/>
      <c r="F167" s="80"/>
      <c r="H167" s="80"/>
    </row>
    <row r="168" spans="1:8" s="55" customFormat="1" ht="15" x14ac:dyDescent="0.2">
      <c r="A168" s="54"/>
      <c r="B168" s="56"/>
      <c r="C168" s="108"/>
      <c r="D168" s="123"/>
      <c r="E168" s="10"/>
      <c r="F168" s="80"/>
      <c r="H168" s="80"/>
    </row>
  </sheetData>
  <pageMargins left="0" right="0" top="0" bottom="0" header="0.3" footer="0.3"/>
  <pageSetup paperSize="5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opLeftCell="A4" zoomScale="90" zoomScaleNormal="90" workbookViewId="0">
      <selection activeCell="D13" sqref="D13"/>
    </sheetView>
  </sheetViews>
  <sheetFormatPr defaultColWidth="9.140625" defaultRowHeight="15.75" x14ac:dyDescent="0.25"/>
  <cols>
    <col min="1" max="1" width="38.5703125" style="8" customWidth="1"/>
    <col min="2" max="2" width="13.5703125" style="8" customWidth="1"/>
    <col min="3" max="10" width="13.7109375" style="8" customWidth="1"/>
    <col min="11" max="16384" width="9.140625" style="8"/>
  </cols>
  <sheetData>
    <row r="1" spans="1:10" x14ac:dyDescent="0.25">
      <c r="B1" s="59" t="s">
        <v>142</v>
      </c>
      <c r="E1" s="59" t="s">
        <v>136</v>
      </c>
      <c r="H1" s="59" t="s">
        <v>130</v>
      </c>
    </row>
    <row r="2" spans="1:10" x14ac:dyDescent="0.25">
      <c r="B2" s="60" t="s">
        <v>110</v>
      </c>
      <c r="C2" s="60" t="s">
        <v>111</v>
      </c>
      <c r="D2" s="60" t="s">
        <v>112</v>
      </c>
      <c r="E2" s="60" t="s">
        <v>110</v>
      </c>
      <c r="F2" s="60" t="s">
        <v>111</v>
      </c>
      <c r="G2" s="60" t="s">
        <v>112</v>
      </c>
      <c r="H2" s="60" t="s">
        <v>110</v>
      </c>
      <c r="I2" s="60" t="s">
        <v>111</v>
      </c>
      <c r="J2" s="60" t="s">
        <v>112</v>
      </c>
    </row>
    <row r="3" spans="1:10" x14ac:dyDescent="0.25">
      <c r="A3" s="61" t="s">
        <v>10</v>
      </c>
      <c r="B3" s="62">
        <f>'classic format'!$G$18</f>
        <v>4530</v>
      </c>
      <c r="C3" s="63">
        <f>'classic format'!$G$85</f>
        <v>7101</v>
      </c>
      <c r="D3" s="64">
        <f>B3-C3</f>
        <v>-2571</v>
      </c>
      <c r="E3" s="62"/>
      <c r="F3" s="63"/>
      <c r="G3" s="64">
        <f>E3-F3</f>
        <v>0</v>
      </c>
      <c r="H3" s="62"/>
      <c r="I3" s="63"/>
      <c r="J3" s="64">
        <f>H3-I3</f>
        <v>0</v>
      </c>
    </row>
    <row r="4" spans="1:10" x14ac:dyDescent="0.25">
      <c r="A4" s="61" t="s">
        <v>11</v>
      </c>
      <c r="B4" s="62">
        <f>'classic format'!$G20</f>
        <v>0</v>
      </c>
      <c r="C4" s="63">
        <f>'classic format'!$G87</f>
        <v>0</v>
      </c>
      <c r="D4" s="64">
        <f t="shared" ref="D4:D31" si="0">B4-C4</f>
        <v>0</v>
      </c>
      <c r="E4" s="62">
        <f>'classic format'!$G20</f>
        <v>0</v>
      </c>
      <c r="F4" s="63"/>
      <c r="G4" s="64">
        <f t="shared" ref="G4:G9" si="1">E4-F4</f>
        <v>0</v>
      </c>
      <c r="H4" s="62">
        <f>'classic format'!$C$19</f>
        <v>0</v>
      </c>
      <c r="I4" s="63">
        <f>'classic format'!$C$86</f>
        <v>0</v>
      </c>
      <c r="J4" s="64">
        <f t="shared" ref="J4:J31" si="2">H4-I4</f>
        <v>0</v>
      </c>
    </row>
    <row r="5" spans="1:10" x14ac:dyDescent="0.25">
      <c r="A5" s="61" t="s">
        <v>12</v>
      </c>
      <c r="C5" s="63"/>
      <c r="D5" s="64"/>
      <c r="E5" s="62">
        <f>'classic format'!$E$20</f>
        <v>0</v>
      </c>
      <c r="F5" s="63"/>
      <c r="G5" s="64">
        <f t="shared" si="1"/>
        <v>0</v>
      </c>
      <c r="H5" s="62"/>
      <c r="I5" s="63"/>
      <c r="J5" s="64">
        <f t="shared" si="2"/>
        <v>0</v>
      </c>
    </row>
    <row r="6" spans="1:10" x14ac:dyDescent="0.25">
      <c r="A6" s="65" t="s">
        <v>13</v>
      </c>
      <c r="B6" s="62">
        <f>'classic format'!$G21</f>
        <v>13631</v>
      </c>
      <c r="C6" s="63">
        <f>'classic format'!$G$88</f>
        <v>8151</v>
      </c>
      <c r="D6" s="64">
        <f>B6-C6</f>
        <v>5480</v>
      </c>
      <c r="E6" s="62">
        <f>'classic format'!E21</f>
        <v>0</v>
      </c>
      <c r="F6" s="63">
        <f>'classic format'!E88</f>
        <v>5494</v>
      </c>
      <c r="G6" s="64">
        <f t="shared" si="1"/>
        <v>-5494</v>
      </c>
      <c r="H6" s="62">
        <f>'classic format'!C21</f>
        <v>3567</v>
      </c>
      <c r="I6" s="63">
        <f>'classic format'!C88</f>
        <v>3159</v>
      </c>
      <c r="J6" s="64">
        <f t="shared" si="2"/>
        <v>408</v>
      </c>
    </row>
    <row r="7" spans="1:10" x14ac:dyDescent="0.25">
      <c r="A7" s="65" t="s">
        <v>14</v>
      </c>
      <c r="B7" s="62"/>
      <c r="C7" s="63"/>
      <c r="D7" s="64">
        <f t="shared" si="0"/>
        <v>0</v>
      </c>
      <c r="E7" s="62">
        <f>'classic format'!E22</f>
        <v>0</v>
      </c>
      <c r="F7" s="63">
        <f>'classic format'!E89</f>
        <v>0</v>
      </c>
      <c r="G7" s="64">
        <f t="shared" si="1"/>
        <v>0</v>
      </c>
      <c r="H7" s="62">
        <f>'classic format'!C22</f>
        <v>15887</v>
      </c>
      <c r="I7" s="63">
        <f>'classic format'!C89</f>
        <v>2477</v>
      </c>
      <c r="J7" s="64">
        <f t="shared" si="2"/>
        <v>13410</v>
      </c>
    </row>
    <row r="8" spans="1:10" x14ac:dyDescent="0.25">
      <c r="A8" s="65" t="s">
        <v>15</v>
      </c>
      <c r="B8" s="62">
        <f>'classic format'!$G23</f>
        <v>9439</v>
      </c>
      <c r="C8" s="63">
        <f>'classic format'!$G$90</f>
        <v>1554</v>
      </c>
      <c r="D8" s="64">
        <f t="shared" si="0"/>
        <v>7885</v>
      </c>
      <c r="E8" s="62">
        <f>'classic format'!E23</f>
        <v>0</v>
      </c>
      <c r="F8" s="63">
        <f>'classic format'!E90</f>
        <v>3996</v>
      </c>
      <c r="G8" s="64">
        <f t="shared" si="1"/>
        <v>-3996</v>
      </c>
      <c r="H8" s="62">
        <f>'classic format'!C23</f>
        <v>2983</v>
      </c>
      <c r="I8" s="63">
        <f>'classic format'!C90</f>
        <v>3076</v>
      </c>
      <c r="J8" s="64">
        <f t="shared" si="2"/>
        <v>-93</v>
      </c>
    </row>
    <row r="9" spans="1:10" x14ac:dyDescent="0.25">
      <c r="A9" s="65" t="s">
        <v>16</v>
      </c>
      <c r="B9" s="62"/>
      <c r="C9" s="63"/>
      <c r="D9" s="64">
        <f t="shared" si="0"/>
        <v>0</v>
      </c>
      <c r="E9" s="62">
        <f>'classic format'!E24</f>
        <v>0</v>
      </c>
      <c r="F9" s="63">
        <f>'classic format'!E91</f>
        <v>0</v>
      </c>
      <c r="G9" s="64">
        <f t="shared" si="1"/>
        <v>0</v>
      </c>
      <c r="H9" s="62">
        <f>'classic format'!C24</f>
        <v>14939</v>
      </c>
      <c r="I9" s="63">
        <f>'classic format'!C91</f>
        <v>2601</v>
      </c>
      <c r="J9" s="64">
        <f t="shared" si="2"/>
        <v>12338</v>
      </c>
    </row>
    <row r="10" spans="1:10" x14ac:dyDescent="0.25">
      <c r="A10" s="65" t="s">
        <v>113</v>
      </c>
      <c r="B10" s="62"/>
      <c r="C10" s="63"/>
      <c r="D10" s="64">
        <f t="shared" si="0"/>
        <v>0</v>
      </c>
      <c r="E10" s="62">
        <f>'classic format'!E25</f>
        <v>0</v>
      </c>
      <c r="F10" s="63">
        <f>'classic format'!E92</f>
        <v>0</v>
      </c>
      <c r="G10" s="64">
        <f t="shared" ref="G10:G31" si="3">E10-F10</f>
        <v>0</v>
      </c>
      <c r="H10" s="62">
        <f>'classic format'!C25</f>
        <v>13365</v>
      </c>
      <c r="I10" s="63">
        <f>'classic format'!C92</f>
        <v>13485</v>
      </c>
      <c r="J10" s="64">
        <f t="shared" si="2"/>
        <v>-120</v>
      </c>
    </row>
    <row r="11" spans="1:10" x14ac:dyDescent="0.25">
      <c r="A11" s="65" t="s">
        <v>18</v>
      </c>
      <c r="B11" s="62">
        <f>'classic format'!G26</f>
        <v>11750</v>
      </c>
      <c r="C11" s="63">
        <f>'classic format'!$G$93</f>
        <v>15286</v>
      </c>
      <c r="D11" s="64">
        <f t="shared" si="0"/>
        <v>-3536</v>
      </c>
      <c r="E11" s="62">
        <f>'classic format'!E26</f>
        <v>16490</v>
      </c>
      <c r="F11" s="63">
        <f>'classic format'!E93</f>
        <v>8280</v>
      </c>
      <c r="G11" s="64">
        <f t="shared" si="3"/>
        <v>8210</v>
      </c>
      <c r="H11" s="62">
        <f>'classic format'!C26</f>
        <v>15155</v>
      </c>
      <c r="I11" s="63">
        <f>'classic format'!C93</f>
        <v>10202</v>
      </c>
      <c r="J11" s="64">
        <f t="shared" si="2"/>
        <v>4953</v>
      </c>
    </row>
    <row r="12" spans="1:10" x14ac:dyDescent="0.25">
      <c r="A12" s="65" t="s">
        <v>19</v>
      </c>
      <c r="B12" s="62">
        <f>'classic format'!G27</f>
        <v>21710</v>
      </c>
      <c r="C12" s="63">
        <f>'classic format'!$G$94</f>
        <v>20974</v>
      </c>
      <c r="D12" s="64">
        <f t="shared" si="0"/>
        <v>736</v>
      </c>
      <c r="E12" s="62">
        <f>'classic format'!E27</f>
        <v>20490</v>
      </c>
      <c r="F12" s="63">
        <f>'classic format'!E94</f>
        <v>18174</v>
      </c>
      <c r="G12" s="64">
        <f t="shared" si="3"/>
        <v>2316</v>
      </c>
      <c r="H12" s="62">
        <f>'classic format'!C27</f>
        <v>13260</v>
      </c>
      <c r="I12" s="63">
        <f>'classic format'!C94</f>
        <v>10542</v>
      </c>
      <c r="J12" s="64">
        <f t="shared" si="2"/>
        <v>2718</v>
      </c>
    </row>
    <row r="13" spans="1:10" x14ac:dyDescent="0.25">
      <c r="A13" s="65" t="s">
        <v>138</v>
      </c>
      <c r="B13" s="62">
        <f>'classic format'!G28</f>
        <v>10940</v>
      </c>
      <c r="C13" s="63">
        <f>'classic format'!$G$95</f>
        <v>5250</v>
      </c>
      <c r="D13" s="64">
        <f t="shared" si="0"/>
        <v>5690</v>
      </c>
      <c r="E13" s="62"/>
      <c r="F13" s="63"/>
      <c r="G13" s="64"/>
      <c r="H13" s="62"/>
      <c r="I13" s="63"/>
      <c r="J13" s="64"/>
    </row>
    <row r="14" spans="1:10" x14ac:dyDescent="0.25">
      <c r="A14" s="65" t="s">
        <v>20</v>
      </c>
      <c r="B14" s="62">
        <f>'classic format'!$G$29</f>
        <v>15650</v>
      </c>
      <c r="C14" s="63">
        <f>'classic format'!$G$96</f>
        <v>86</v>
      </c>
      <c r="D14" s="64">
        <f t="shared" si="0"/>
        <v>15564</v>
      </c>
      <c r="E14" s="62">
        <f>'classic format'!E29</f>
        <v>19750</v>
      </c>
      <c r="F14" s="63"/>
      <c r="G14" s="64">
        <f t="shared" si="3"/>
        <v>19750</v>
      </c>
      <c r="H14" s="62">
        <f>'classic format'!C29</f>
        <v>0</v>
      </c>
      <c r="I14" s="63">
        <f>'classic format'!C96</f>
        <v>0</v>
      </c>
      <c r="J14" s="64">
        <f t="shared" si="2"/>
        <v>0</v>
      </c>
    </row>
    <row r="15" spans="1:10" x14ac:dyDescent="0.25">
      <c r="A15" s="65" t="s">
        <v>21</v>
      </c>
      <c r="B15" s="62">
        <f>'classic format'!$G31</f>
        <v>0</v>
      </c>
      <c r="C15" s="63"/>
      <c r="D15" s="64">
        <f t="shared" si="0"/>
        <v>0</v>
      </c>
      <c r="E15" s="62">
        <f>'classic format'!E30</f>
        <v>250</v>
      </c>
      <c r="F15" s="63"/>
      <c r="G15" s="64">
        <f t="shared" si="3"/>
        <v>250</v>
      </c>
      <c r="H15" s="62">
        <f>'classic format'!C30</f>
        <v>800</v>
      </c>
      <c r="I15" s="63"/>
      <c r="J15" s="64">
        <f t="shared" si="2"/>
        <v>800</v>
      </c>
    </row>
    <row r="16" spans="1:10" x14ac:dyDescent="0.25">
      <c r="A16" s="66" t="s">
        <v>22</v>
      </c>
      <c r="B16" s="62"/>
      <c r="C16" s="63"/>
      <c r="D16" s="64">
        <f t="shared" si="0"/>
        <v>0</v>
      </c>
      <c r="E16" s="62">
        <f>'classic format'!E31</f>
        <v>0</v>
      </c>
      <c r="F16" s="63"/>
      <c r="G16" s="64">
        <f t="shared" si="3"/>
        <v>0</v>
      </c>
      <c r="H16" s="62">
        <f>'classic format'!C31</f>
        <v>300</v>
      </c>
      <c r="I16" s="63"/>
      <c r="J16" s="64">
        <f t="shared" si="2"/>
        <v>300</v>
      </c>
    </row>
    <row r="17" spans="1:10" x14ac:dyDescent="0.25">
      <c r="A17" s="66" t="s">
        <v>23</v>
      </c>
      <c r="B17" s="62">
        <f>'classic format'!$G$32</f>
        <v>57080</v>
      </c>
      <c r="C17" s="63">
        <f>'classic format'!$G$98</f>
        <v>11721</v>
      </c>
      <c r="D17" s="64">
        <f t="shared" si="0"/>
        <v>45359</v>
      </c>
      <c r="E17" s="62">
        <f>'classic format'!E32</f>
        <v>61845</v>
      </c>
      <c r="F17" s="63">
        <f>'classic format'!$E$98</f>
        <v>34916</v>
      </c>
      <c r="G17" s="64">
        <f t="shared" si="3"/>
        <v>26929</v>
      </c>
      <c r="H17" s="62">
        <f>'classic format'!C32</f>
        <v>34608</v>
      </c>
      <c r="I17" s="63">
        <f>'classic format'!C98</f>
        <v>16657</v>
      </c>
      <c r="J17" s="64">
        <f t="shared" si="2"/>
        <v>17951</v>
      </c>
    </row>
    <row r="18" spans="1:10" x14ac:dyDescent="0.25">
      <c r="A18" s="66" t="s">
        <v>137</v>
      </c>
      <c r="B18" s="62">
        <f>'classic format'!$G$38</f>
        <v>0</v>
      </c>
      <c r="C18" s="63"/>
      <c r="D18" s="64"/>
      <c r="E18" s="62"/>
      <c r="F18" s="63"/>
      <c r="G18" s="64"/>
      <c r="H18" s="62"/>
      <c r="I18" s="63"/>
      <c r="J18" s="64"/>
    </row>
    <row r="19" spans="1:10" x14ac:dyDescent="0.25">
      <c r="A19" s="65" t="s">
        <v>24</v>
      </c>
      <c r="B19" s="62">
        <v>23000</v>
      </c>
      <c r="C19" s="63">
        <f>'classic format'!$G$96</f>
        <v>86</v>
      </c>
      <c r="D19" s="64">
        <f t="shared" si="0"/>
        <v>22914</v>
      </c>
      <c r="E19" s="62">
        <f>'classic format'!$E$33</f>
        <v>0</v>
      </c>
      <c r="F19" s="63">
        <f>'classic format'!$E$99</f>
        <v>10</v>
      </c>
      <c r="G19" s="64">
        <f t="shared" si="3"/>
        <v>-10</v>
      </c>
      <c r="H19" s="62">
        <f>'classic format'!$C$33</f>
        <v>19362</v>
      </c>
      <c r="I19" s="63">
        <f>'classic format'!$C$99</f>
        <v>18866</v>
      </c>
      <c r="J19" s="64">
        <f t="shared" si="2"/>
        <v>496</v>
      </c>
    </row>
    <row r="20" spans="1:10" x14ac:dyDescent="0.25">
      <c r="A20" s="65" t="s">
        <v>25</v>
      </c>
      <c r="B20" s="62">
        <f>'classic format'!$G35</f>
        <v>0</v>
      </c>
      <c r="C20" s="63"/>
      <c r="D20" s="64">
        <f t="shared" si="0"/>
        <v>0</v>
      </c>
      <c r="E20" s="62"/>
      <c r="F20" s="63"/>
      <c r="G20" s="64">
        <f t="shared" si="3"/>
        <v>0</v>
      </c>
      <c r="H20" s="62"/>
      <c r="I20" s="63"/>
      <c r="J20" s="64">
        <f t="shared" si="2"/>
        <v>0</v>
      </c>
    </row>
    <row r="21" spans="1:10" x14ac:dyDescent="0.25">
      <c r="A21" s="65" t="s">
        <v>26</v>
      </c>
      <c r="B21" s="62">
        <f>'classic format'!$G$35</f>
        <v>0</v>
      </c>
      <c r="C21" s="63"/>
      <c r="D21" s="64">
        <f t="shared" si="0"/>
        <v>0</v>
      </c>
      <c r="E21" s="62">
        <f>'classic format'!$E$35</f>
        <v>24655</v>
      </c>
      <c r="F21" s="63">
        <f>'classic format'!$E$101</f>
        <v>4250</v>
      </c>
      <c r="G21" s="64">
        <f t="shared" si="3"/>
        <v>20405</v>
      </c>
      <c r="H21" s="62">
        <f>'classic format'!$C$35</f>
        <v>21480</v>
      </c>
      <c r="I21" s="63"/>
      <c r="J21" s="64">
        <f t="shared" si="2"/>
        <v>21480</v>
      </c>
    </row>
    <row r="22" spans="1:10" x14ac:dyDescent="0.25">
      <c r="A22" s="65" t="s">
        <v>28</v>
      </c>
      <c r="B22" s="62">
        <f>'classic format'!G39</f>
        <v>900</v>
      </c>
      <c r="C22" s="63"/>
      <c r="D22" s="64">
        <f t="shared" si="0"/>
        <v>900</v>
      </c>
      <c r="E22" s="62">
        <f>'classic format'!E39</f>
        <v>900</v>
      </c>
      <c r="F22" s="63">
        <f>'classic format'!E103</f>
        <v>735</v>
      </c>
      <c r="G22" s="64">
        <f t="shared" si="3"/>
        <v>165</v>
      </c>
      <c r="H22" s="62">
        <f>'classic format'!C39</f>
        <v>400</v>
      </c>
      <c r="I22" s="63"/>
      <c r="J22" s="64">
        <f t="shared" si="2"/>
        <v>400</v>
      </c>
    </row>
    <row r="23" spans="1:10" x14ac:dyDescent="0.25">
      <c r="A23" s="65" t="s">
        <v>29</v>
      </c>
      <c r="B23" s="62">
        <f>'classic format'!G40</f>
        <v>3800</v>
      </c>
      <c r="C23" s="63"/>
      <c r="D23" s="64">
        <f t="shared" si="0"/>
        <v>3800</v>
      </c>
      <c r="E23" s="62">
        <f>'classic format'!E40</f>
        <v>3890</v>
      </c>
      <c r="F23" s="63">
        <f>'classic format'!E104</f>
        <v>76</v>
      </c>
      <c r="G23" s="64">
        <f t="shared" si="3"/>
        <v>3814</v>
      </c>
      <c r="H23" s="62">
        <f>'classic format'!C40</f>
        <v>2260</v>
      </c>
      <c r="I23" s="63"/>
      <c r="J23" s="64">
        <f t="shared" si="2"/>
        <v>2260</v>
      </c>
    </row>
    <row r="24" spans="1:10" x14ac:dyDescent="0.25">
      <c r="A24" s="65" t="s">
        <v>30</v>
      </c>
      <c r="B24" s="62">
        <f>'classic format'!G42</f>
        <v>14430</v>
      </c>
      <c r="C24" s="63"/>
      <c r="D24" s="64">
        <f t="shared" si="0"/>
        <v>14430</v>
      </c>
      <c r="E24" s="62"/>
      <c r="F24" s="63"/>
      <c r="G24" s="64">
        <f t="shared" si="3"/>
        <v>0</v>
      </c>
      <c r="H24" s="62">
        <f>'classic format'!C42</f>
        <v>0</v>
      </c>
      <c r="I24" s="63"/>
      <c r="J24" s="64">
        <f t="shared" si="2"/>
        <v>0</v>
      </c>
    </row>
    <row r="25" spans="1:10" x14ac:dyDescent="0.25">
      <c r="A25" s="65" t="s">
        <v>131</v>
      </c>
      <c r="B25" s="62">
        <f>'classic format'!G43</f>
        <v>3765</v>
      </c>
      <c r="C25" s="63">
        <f>'classic format'!$G$108</f>
        <v>872</v>
      </c>
      <c r="D25" s="64">
        <f t="shared" si="0"/>
        <v>2893</v>
      </c>
      <c r="E25" s="62">
        <f>'classic format'!E43</f>
        <v>12135</v>
      </c>
      <c r="F25" s="63">
        <f>'classic format'!E108</f>
        <v>13237</v>
      </c>
      <c r="G25" s="64">
        <f t="shared" si="3"/>
        <v>-1102</v>
      </c>
      <c r="H25" s="62">
        <f>'classic format'!C43</f>
        <v>60</v>
      </c>
      <c r="I25" s="63">
        <f>'classic format'!$C$108</f>
        <v>1241</v>
      </c>
      <c r="J25" s="64">
        <f t="shared" si="2"/>
        <v>-1181</v>
      </c>
    </row>
    <row r="26" spans="1:10" x14ac:dyDescent="0.25">
      <c r="A26" s="65" t="s">
        <v>123</v>
      </c>
      <c r="B26" s="62">
        <f>'classic format'!G44</f>
        <v>19190</v>
      </c>
      <c r="C26" s="63"/>
      <c r="D26" s="64">
        <f t="shared" si="0"/>
        <v>19190</v>
      </c>
      <c r="E26" s="62">
        <f>'classic format'!E44</f>
        <v>15560</v>
      </c>
      <c r="F26" s="63">
        <f>'classic format'!E109</f>
        <v>18036</v>
      </c>
      <c r="G26" s="64">
        <f t="shared" si="3"/>
        <v>-2476</v>
      </c>
      <c r="H26" s="62"/>
      <c r="I26" s="63"/>
      <c r="J26" s="64">
        <f t="shared" si="2"/>
        <v>0</v>
      </c>
    </row>
    <row r="27" spans="1:10" x14ac:dyDescent="0.25">
      <c r="A27" s="65" t="s">
        <v>133</v>
      </c>
      <c r="B27" s="62">
        <f>'classic format'!G45</f>
        <v>6655</v>
      </c>
      <c r="C27" s="63">
        <f>'classic format'!$G$110</f>
        <v>9728</v>
      </c>
      <c r="D27" s="64">
        <f t="shared" si="0"/>
        <v>-3073</v>
      </c>
      <c r="E27" s="62">
        <f>'classic format'!E45</f>
        <v>10215</v>
      </c>
      <c r="F27" s="63">
        <f>'classic format'!E110</f>
        <v>9752</v>
      </c>
      <c r="G27" s="64">
        <f t="shared" si="3"/>
        <v>463</v>
      </c>
      <c r="H27" s="62"/>
      <c r="I27" s="63"/>
      <c r="J27" s="64">
        <f t="shared" si="2"/>
        <v>0</v>
      </c>
    </row>
    <row r="28" spans="1:10" x14ac:dyDescent="0.25">
      <c r="A28" s="65" t="s">
        <v>32</v>
      </c>
      <c r="B28" s="62">
        <f>'classic format'!G47</f>
        <v>3700</v>
      </c>
      <c r="C28" s="63">
        <f>'classic format'!$G$112</f>
        <v>1620</v>
      </c>
      <c r="D28" s="64">
        <f t="shared" si="0"/>
        <v>2080</v>
      </c>
      <c r="E28" s="62">
        <f>'classic format'!E47</f>
        <v>3100</v>
      </c>
      <c r="F28" s="63">
        <f>'classic format'!E112</f>
        <v>7055</v>
      </c>
      <c r="G28" s="64">
        <f t="shared" si="3"/>
        <v>-3955</v>
      </c>
      <c r="H28" s="62">
        <f>'classic format'!C47</f>
        <v>2100</v>
      </c>
      <c r="I28" s="63">
        <f>'classic format'!C112</f>
        <v>805</v>
      </c>
      <c r="J28" s="64">
        <f t="shared" si="2"/>
        <v>1295</v>
      </c>
    </row>
    <row r="29" spans="1:10" x14ac:dyDescent="0.25">
      <c r="A29" s="65" t="s">
        <v>33</v>
      </c>
      <c r="B29" s="62">
        <f>'classic format'!G48</f>
        <v>4125</v>
      </c>
      <c r="C29" s="63"/>
      <c r="D29" s="64">
        <f t="shared" si="0"/>
        <v>4125</v>
      </c>
      <c r="E29" s="62">
        <f>'classic format'!E48</f>
        <v>17125</v>
      </c>
      <c r="F29" s="63">
        <f>'classic format'!E113</f>
        <v>3068</v>
      </c>
      <c r="G29" s="64">
        <f t="shared" si="3"/>
        <v>14057</v>
      </c>
      <c r="H29" s="62">
        <f>'classic format'!C48</f>
        <v>5990</v>
      </c>
      <c r="I29" s="63">
        <f>'classic format'!C113</f>
        <v>0</v>
      </c>
      <c r="J29" s="64">
        <f t="shared" si="2"/>
        <v>5990</v>
      </c>
    </row>
    <row r="30" spans="1:10" x14ac:dyDescent="0.25">
      <c r="A30" s="66" t="s">
        <v>34</v>
      </c>
      <c r="B30" s="62">
        <f>'classic format'!G49</f>
        <v>75515</v>
      </c>
      <c r="C30" s="63">
        <f>'classic format'!$G$114</f>
        <v>43210</v>
      </c>
      <c r="D30" s="64">
        <f t="shared" si="0"/>
        <v>32305</v>
      </c>
      <c r="E30" s="62">
        <f>'classic format'!E49</f>
        <v>46925</v>
      </c>
      <c r="F30" s="63">
        <f>'classic format'!E114</f>
        <v>17057</v>
      </c>
      <c r="G30" s="64">
        <f t="shared" si="3"/>
        <v>29868</v>
      </c>
      <c r="H30" s="62">
        <f>'classic format'!C49</f>
        <v>9770</v>
      </c>
      <c r="I30" s="63">
        <f>'classic format'!C114</f>
        <v>1396</v>
      </c>
      <c r="J30" s="64">
        <f t="shared" si="2"/>
        <v>8374</v>
      </c>
    </row>
    <row r="31" spans="1:10" x14ac:dyDescent="0.25">
      <c r="A31" s="67" t="s">
        <v>35</v>
      </c>
      <c r="B31" s="62">
        <f>'classic format'!$G50</f>
        <v>0</v>
      </c>
      <c r="C31" s="63"/>
      <c r="D31" s="64">
        <f t="shared" si="0"/>
        <v>0</v>
      </c>
      <c r="E31" s="62">
        <f>'classic format'!E50</f>
        <v>0</v>
      </c>
      <c r="F31" s="63">
        <f>'classic format'!E115</f>
        <v>0</v>
      </c>
      <c r="G31" s="64">
        <f t="shared" si="3"/>
        <v>0</v>
      </c>
      <c r="H31" s="62">
        <f>'classic format'!C50</f>
        <v>1353</v>
      </c>
      <c r="I31" s="63">
        <f>'classic format'!C115</f>
        <v>662</v>
      </c>
      <c r="J31" s="64">
        <f t="shared" si="2"/>
        <v>691</v>
      </c>
    </row>
    <row r="33" spans="1:10" x14ac:dyDescent="0.25">
      <c r="A33" s="67" t="s">
        <v>114</v>
      </c>
      <c r="B33" s="64">
        <f t="shared" ref="B33:J33" si="4">SUM(B3:B31)</f>
        <v>299810</v>
      </c>
      <c r="C33" s="64">
        <f t="shared" si="4"/>
        <v>125639</v>
      </c>
      <c r="D33" s="64">
        <f t="shared" si="4"/>
        <v>174171</v>
      </c>
      <c r="E33" s="64">
        <f t="shared" si="4"/>
        <v>253330</v>
      </c>
      <c r="F33" s="64">
        <f t="shared" si="4"/>
        <v>144136</v>
      </c>
      <c r="G33" s="64">
        <f t="shared" si="4"/>
        <v>109194</v>
      </c>
      <c r="H33" s="64">
        <f t="shared" si="4"/>
        <v>177639</v>
      </c>
      <c r="I33" s="64">
        <f t="shared" si="4"/>
        <v>85169</v>
      </c>
      <c r="J33" s="64">
        <f t="shared" si="4"/>
        <v>92470</v>
      </c>
    </row>
  </sheetData>
  <printOptions gridLines="1"/>
  <pageMargins left="0" right="0" top="0" bottom="0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classic format</vt:lpstr>
      <vt:lpstr>Education</vt:lpstr>
    </vt:vector>
  </TitlesOfParts>
  <Company>Isanti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Moen</dc:creator>
  <cp:lastModifiedBy>Tim Bulger</cp:lastModifiedBy>
  <cp:lastPrinted>2020-06-30T13:39:20Z</cp:lastPrinted>
  <dcterms:created xsi:type="dcterms:W3CDTF">2018-08-09T20:42:35Z</dcterms:created>
  <dcterms:modified xsi:type="dcterms:W3CDTF">2022-09-26T17:51:38Z</dcterms:modified>
</cp:coreProperties>
</file>