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P:\Nominating Committee 2\"/>
    </mc:Choice>
  </mc:AlternateContent>
  <xr:revisionPtr revIDLastSave="0" documentId="13_ncr:1_{36D600F5-C25D-4BFB-A5A8-943C3FFFBE10}" xr6:coauthVersionLast="47" xr6:coauthVersionMax="47" xr10:uidLastSave="{00000000-0000-0000-0000-000000000000}"/>
  <bookViews>
    <workbookView xWindow="-28920" yWindow="60" windowWidth="29040" windowHeight="15840" xr2:uid="{00000000-000D-0000-FFFF-FFFF00000000}"/>
  </bookViews>
  <sheets>
    <sheet name="2024 Salary Survey" sheetId="3" r:id="rId1"/>
    <sheet name="Sheet1" sheetId="13" r:id="rId2"/>
  </sheets>
  <definedNames>
    <definedName name="_xlnm._FilterDatabase" localSheetId="0" hidden="1">'2024 Salary Survey'!$A$5:$KC$550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3" l="1"/>
  <c r="L63" i="3"/>
  <c r="K64" i="3"/>
  <c r="L64" i="3"/>
  <c r="K65" i="3"/>
  <c r="L65" i="3"/>
  <c r="L62" i="3"/>
  <c r="K62" i="3"/>
  <c r="L104" i="3" l="1"/>
  <c r="K104" i="3"/>
  <c r="L103" i="3"/>
  <c r="K103" i="3"/>
  <c r="L102" i="3"/>
  <c r="K102" i="3"/>
  <c r="L303" i="3"/>
  <c r="K303" i="3"/>
  <c r="L302" i="3"/>
  <c r="K302" i="3"/>
  <c r="L301" i="3"/>
  <c r="K301" i="3"/>
  <c r="L85" i="3"/>
  <c r="K85" i="3"/>
  <c r="L84" i="3"/>
  <c r="K84" i="3"/>
  <c r="L83" i="3"/>
  <c r="K83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L225" i="3"/>
  <c r="K225" i="3"/>
  <c r="L224" i="3"/>
  <c r="K224" i="3"/>
  <c r="L223" i="3"/>
  <c r="K223" i="3"/>
  <c r="L222" i="3"/>
  <c r="K222" i="3"/>
  <c r="L221" i="3"/>
  <c r="K221" i="3"/>
  <c r="L220" i="3"/>
  <c r="K220" i="3"/>
  <c r="L219" i="3"/>
  <c r="K219" i="3"/>
  <c r="L218" i="3"/>
  <c r="K218" i="3"/>
  <c r="L217" i="3"/>
  <c r="K217" i="3"/>
  <c r="L216" i="3"/>
  <c r="K216" i="3"/>
  <c r="L133" i="3"/>
  <c r="K133" i="3"/>
  <c r="L132" i="3"/>
  <c r="K132" i="3"/>
  <c r="L131" i="3"/>
  <c r="K131" i="3"/>
  <c r="L130" i="3"/>
  <c r="K130" i="3"/>
  <c r="L129" i="3"/>
  <c r="K129" i="3"/>
  <c r="L128" i="3"/>
  <c r="K128" i="3"/>
  <c r="L127" i="3"/>
  <c r="K127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50" i="3"/>
  <c r="M450" i="3"/>
  <c r="N449" i="3"/>
  <c r="M449" i="3"/>
  <c r="N448" i="3"/>
  <c r="M448" i="3"/>
  <c r="N447" i="3"/>
  <c r="M447" i="3"/>
  <c r="N446" i="3"/>
  <c r="M446" i="3"/>
  <c r="L265" i="3"/>
  <c r="K265" i="3"/>
  <c r="L264" i="3"/>
  <c r="K264" i="3"/>
  <c r="L263" i="3"/>
  <c r="K263" i="3"/>
  <c r="L262" i="3"/>
  <c r="K262" i="3"/>
  <c r="L236" i="3"/>
  <c r="K236" i="3"/>
  <c r="L235" i="3"/>
  <c r="K235" i="3"/>
  <c r="N278" i="3"/>
  <c r="M278" i="3"/>
  <c r="N277" i="3"/>
  <c r="M277" i="3"/>
  <c r="N276" i="3"/>
  <c r="M276" i="3"/>
  <c r="N275" i="3"/>
  <c r="M275" i="3"/>
  <c r="N274" i="3"/>
  <c r="M274" i="3"/>
  <c r="L284" i="3"/>
  <c r="K284" i="3"/>
  <c r="L283" i="3"/>
  <c r="K283" i="3"/>
  <c r="L282" i="3"/>
  <c r="K282" i="3"/>
  <c r="L281" i="3"/>
  <c r="K281" i="3"/>
  <c r="L280" i="3"/>
  <c r="K280" i="3"/>
  <c r="L279" i="3"/>
  <c r="K279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L195" i="3"/>
  <c r="K195" i="3"/>
  <c r="L194" i="3"/>
  <c r="K194" i="3"/>
  <c r="L193" i="3"/>
  <c r="K193" i="3"/>
  <c r="L11" i="3"/>
  <c r="K11" i="3"/>
  <c r="L10" i="3"/>
  <c r="K10" i="3"/>
  <c r="L9" i="3"/>
  <c r="K9" i="3"/>
  <c r="L8" i="3"/>
  <c r="K8" i="3"/>
  <c r="L7" i="3"/>
  <c r="K7" i="3"/>
  <c r="L6" i="3"/>
  <c r="K6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319" i="3"/>
  <c r="M319" i="3"/>
  <c r="N318" i="3"/>
  <c r="M318" i="3"/>
  <c r="N317" i="3"/>
  <c r="M317" i="3"/>
  <c r="N316" i="3"/>
  <c r="M316" i="3"/>
  <c r="N476" i="3"/>
  <c r="M476" i="3"/>
  <c r="N475" i="3"/>
  <c r="M475" i="3"/>
  <c r="N474" i="3"/>
  <c r="M474" i="3"/>
  <c r="N473" i="3"/>
  <c r="M473" i="3"/>
  <c r="N472" i="3"/>
  <c r="M472" i="3"/>
  <c r="L91" i="3"/>
  <c r="K91" i="3"/>
  <c r="L90" i="3"/>
  <c r="K90" i="3"/>
  <c r="L89" i="3"/>
  <c r="K89" i="3"/>
  <c r="L88" i="3"/>
  <c r="K88" i="3"/>
  <c r="L87" i="3"/>
  <c r="K87" i="3"/>
  <c r="L86" i="3"/>
  <c r="K8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Wojcik</author>
  </authors>
  <commentList>
    <comment ref="M258" authorId="0" shapeId="0" xr:uid="{166DA5A7-71A9-4818-B806-009E7B08075A}">
      <text>
        <r>
          <rPr>
            <b/>
            <sz val="9"/>
            <color indexed="81"/>
            <rFont val="Tahoma"/>
            <family val="2"/>
          </rPr>
          <t>$16.85 - 40+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<sst xmlns="http://schemas.openxmlformats.org/spreadsheetml/2006/main" count="13645" uniqueCount="513">
  <si>
    <t>County Assessor</t>
  </si>
  <si>
    <t>Assistant County Assessor</t>
  </si>
  <si>
    <t>Comm./Ind./Apt. Appraisal</t>
  </si>
  <si>
    <t>Residential Appraisal</t>
  </si>
  <si>
    <t>Agricultural</t>
  </si>
  <si>
    <t>Office Administration</t>
  </si>
  <si>
    <t>Deferrals- GA/RP/AP</t>
  </si>
  <si>
    <t>Homestead</t>
  </si>
  <si>
    <t>Abatements</t>
  </si>
  <si>
    <t>Customer Service /Point of Contact</t>
  </si>
  <si>
    <t>Direct Supervision</t>
  </si>
  <si>
    <t>CAMA Modeling</t>
  </si>
  <si>
    <t>eCRV entry</t>
  </si>
  <si>
    <t>Sales Verification</t>
  </si>
  <si>
    <t>Appraiser - Commercial</t>
  </si>
  <si>
    <t>Licensure Minimum</t>
  </si>
  <si>
    <t>Clerical II</t>
  </si>
  <si>
    <t>Mileage / Parking Reimbursement</t>
  </si>
  <si>
    <t>City/County Car Availability</t>
  </si>
  <si>
    <t>Education Reimbursement</t>
  </si>
  <si>
    <t>F= Fulltime,  P=Part-time,   L=Lmtd. Duration, T=Temporary</t>
  </si>
  <si>
    <t>Number of  Hours Per Week</t>
  </si>
  <si>
    <t>Salary Differential for Licensure</t>
  </si>
  <si>
    <t>Payroll / Timecard Review</t>
  </si>
  <si>
    <t>Training / Writing Manuals</t>
  </si>
  <si>
    <t>Field Review</t>
  </si>
  <si>
    <t>Sketching</t>
  </si>
  <si>
    <t>SAMA</t>
  </si>
  <si>
    <t>AMA</t>
  </si>
  <si>
    <t>CMA</t>
  </si>
  <si>
    <t xml:space="preserve">E </t>
  </si>
  <si>
    <t>E</t>
  </si>
  <si>
    <t>U</t>
  </si>
  <si>
    <t>NA</t>
  </si>
  <si>
    <t xml:space="preserve">F </t>
  </si>
  <si>
    <t>F</t>
  </si>
  <si>
    <t>Region</t>
  </si>
  <si>
    <t>Pop</t>
  </si>
  <si>
    <t xml:space="preserve"> </t>
  </si>
  <si>
    <t>Deputy County Assessor</t>
  </si>
  <si>
    <t>Assessment Compliance Coordinator</t>
  </si>
  <si>
    <t>Assessment Support Manager</t>
  </si>
  <si>
    <t xml:space="preserve">Appraiser - Residential   </t>
  </si>
  <si>
    <t>Property Specialist I</t>
  </si>
  <si>
    <t>Property Specialist II</t>
  </si>
  <si>
    <t>Office Specialist  (assessment specialist)</t>
  </si>
  <si>
    <t xml:space="preserve">  </t>
  </si>
  <si>
    <t xml:space="preserve">Appraiser II </t>
  </si>
  <si>
    <t>Appraiser III</t>
  </si>
  <si>
    <t>P</t>
  </si>
  <si>
    <t>12500 market adjustment to salary</t>
  </si>
  <si>
    <t>Appraiser (com/ind/ag/res)</t>
  </si>
  <si>
    <t>Appraiser - Sr. Comm/ind//Ag/Res</t>
  </si>
  <si>
    <t>Senior Assessment Technician</t>
  </si>
  <si>
    <t>Assessment Techinician</t>
  </si>
  <si>
    <t>Y</t>
  </si>
  <si>
    <t>N</t>
  </si>
  <si>
    <t>Chief Deputy Assessor</t>
  </si>
  <si>
    <t>Deputy Assessor</t>
  </si>
  <si>
    <t>Administrative Assistant</t>
  </si>
  <si>
    <t xml:space="preserve">Appraiser I </t>
  </si>
  <si>
    <t>Appraiser</t>
  </si>
  <si>
    <t>Chippewa</t>
  </si>
  <si>
    <t>40+</t>
  </si>
  <si>
    <t>City Assessor</t>
  </si>
  <si>
    <t>City of Brooklyn Park</t>
  </si>
  <si>
    <t>City of Maple Grove</t>
  </si>
  <si>
    <t>CMAS</t>
  </si>
  <si>
    <t>City of Minnetonka</t>
  </si>
  <si>
    <t>Assessment Technician</t>
  </si>
  <si>
    <t>n/a</t>
  </si>
  <si>
    <t>City of St Louis Park</t>
  </si>
  <si>
    <t>Assessment Associate</t>
  </si>
  <si>
    <t>Deputy Appraiser</t>
  </si>
  <si>
    <t>Clay County</t>
  </si>
  <si>
    <t>Clerical I</t>
  </si>
  <si>
    <t>Cottonwood County</t>
  </si>
  <si>
    <t>Administrative Manager/GIS Tech</t>
  </si>
  <si>
    <t>Dakota County</t>
  </si>
  <si>
    <t>CAMA/Systems Manager</t>
  </si>
  <si>
    <t>Appraiser-  Commercial Supervisor</t>
  </si>
  <si>
    <t>Appraisal - Litigator Commercial</t>
  </si>
  <si>
    <t>Systems Specialist</t>
  </si>
  <si>
    <t>Administrative Supervisor</t>
  </si>
  <si>
    <t>Systems Analyst</t>
  </si>
  <si>
    <t>Assessing Intern</t>
  </si>
  <si>
    <t>T</t>
  </si>
  <si>
    <t>Office Manager</t>
  </si>
  <si>
    <t>Appraiser Trainee</t>
  </si>
  <si>
    <t>Appraiser I</t>
  </si>
  <si>
    <t>Appraiser II</t>
  </si>
  <si>
    <t>Douglas County</t>
  </si>
  <si>
    <t>Filmore County</t>
  </si>
  <si>
    <t>Office Specialist</t>
  </si>
  <si>
    <t>Freeborn County</t>
  </si>
  <si>
    <t>City of Fridley</t>
  </si>
  <si>
    <t>Administrative Manager</t>
  </si>
  <si>
    <t>Appraiser - Jr. Residential</t>
  </si>
  <si>
    <t>Clerical III</t>
  </si>
  <si>
    <t>Assessing Secretary</t>
  </si>
  <si>
    <t xml:space="preserve">Appraiser - Principal Residential  </t>
  </si>
  <si>
    <t>Appraiser - Sr. Assessment</t>
  </si>
  <si>
    <t>Appraiser - Sr. Commercial</t>
  </si>
  <si>
    <t xml:space="preserve">Appraiser - Sr. Residential  </t>
  </si>
  <si>
    <t>Appraiser - Residential Trainee</t>
  </si>
  <si>
    <t xml:space="preserve">Seasonal/Temporary </t>
  </si>
  <si>
    <t>Principal Planning Analysts</t>
  </si>
  <si>
    <t>Hennepin County (w/o Mpls)</t>
  </si>
  <si>
    <t>Jackson County</t>
  </si>
  <si>
    <t>Kanabec County</t>
  </si>
  <si>
    <t>Kandiyohi County</t>
  </si>
  <si>
    <t>N/A</t>
  </si>
  <si>
    <t>Lake County</t>
  </si>
  <si>
    <t>Chief Deputy County Assessor</t>
  </si>
  <si>
    <t>Lake of the Woods County</t>
  </si>
  <si>
    <t>Assessor Techinician/GIS</t>
  </si>
  <si>
    <t>Martin County</t>
  </si>
  <si>
    <t>Morrison County</t>
  </si>
  <si>
    <t>Murray County</t>
  </si>
  <si>
    <t>Nobles County</t>
  </si>
  <si>
    <t>Norman County</t>
  </si>
  <si>
    <t>Commercial Appraisal Supervisor</t>
  </si>
  <si>
    <t>Senior Appraiser</t>
  </si>
  <si>
    <t>Property Systems Coordinator</t>
  </si>
  <si>
    <t>Ottertail County</t>
  </si>
  <si>
    <t>Provisional Appraiser</t>
  </si>
  <si>
    <t>Appraiser IV</t>
  </si>
  <si>
    <t>Polk County</t>
  </si>
  <si>
    <t>Redwood County</t>
  </si>
  <si>
    <t>Scott County</t>
  </si>
  <si>
    <t>Assessment Appeals Coordinator</t>
  </si>
  <si>
    <t>Swift County</t>
  </si>
  <si>
    <t>Wadena County</t>
  </si>
  <si>
    <t xml:space="preserve"> F</t>
  </si>
  <si>
    <t>Washington County</t>
  </si>
  <si>
    <t>CAMA Coordinator</t>
  </si>
  <si>
    <t>Yellow Medicine County</t>
  </si>
  <si>
    <t>City of Alexandria</t>
  </si>
  <si>
    <t>GIS Coordinator</t>
  </si>
  <si>
    <t>GIS Technician</t>
  </si>
  <si>
    <t>Rice County</t>
  </si>
  <si>
    <t>Assessment Techinician II</t>
  </si>
  <si>
    <t>City of Eden Prairie</t>
  </si>
  <si>
    <t>Principal Appraiser</t>
  </si>
  <si>
    <t>City of Minneapolis</t>
  </si>
  <si>
    <t>CMA-IQ</t>
  </si>
  <si>
    <t>Watonwan County</t>
  </si>
  <si>
    <t>Steele County</t>
  </si>
  <si>
    <t>St Louis County</t>
  </si>
  <si>
    <t>Information Specialist Supervisor</t>
  </si>
  <si>
    <t>Information Specialist I</t>
  </si>
  <si>
    <t>Information Specialist II</t>
  </si>
  <si>
    <t>Information Specialist III</t>
  </si>
  <si>
    <t>Pipestone County</t>
  </si>
  <si>
    <t xml:space="preserve"> Y</t>
  </si>
  <si>
    <t>Pine County</t>
  </si>
  <si>
    <t>Nicollet County</t>
  </si>
  <si>
    <t>Mille Lacs County</t>
  </si>
  <si>
    <t>Lyon County</t>
  </si>
  <si>
    <t>Lincoln County</t>
  </si>
  <si>
    <t>Isanti County</t>
  </si>
  <si>
    <t>Houston County</t>
  </si>
  <si>
    <t>Dodge County</t>
  </si>
  <si>
    <t>Cook County</t>
  </si>
  <si>
    <t>Blue Earth County</t>
  </si>
  <si>
    <t>Parcel #</t>
  </si>
  <si>
    <t>Co. EMV</t>
  </si>
  <si>
    <t>Job Title</t>
  </si>
  <si>
    <t># of Staff</t>
  </si>
  <si>
    <t>Number of Steps within Classification</t>
  </si>
  <si>
    <t>Appraiser-Trainee</t>
  </si>
  <si>
    <t>Sibley County</t>
  </si>
  <si>
    <t>Position Type</t>
  </si>
  <si>
    <t>APPR</t>
  </si>
  <si>
    <t>GIS</t>
  </si>
  <si>
    <t>CAMA</t>
  </si>
  <si>
    <t>ADMIN</t>
  </si>
  <si>
    <t>MGMT</t>
  </si>
  <si>
    <t>IT SYS</t>
  </si>
  <si>
    <t>Winona County</t>
  </si>
  <si>
    <t>Goodhue County</t>
  </si>
  <si>
    <t>Olmsted County</t>
  </si>
  <si>
    <t>Wabasha County</t>
  </si>
  <si>
    <t>Waseca County</t>
  </si>
  <si>
    <t>Anoka County</t>
  </si>
  <si>
    <t>Beltrami County</t>
  </si>
  <si>
    <t>Big Stone County</t>
  </si>
  <si>
    <t>Brown County</t>
  </si>
  <si>
    <t>Carver County</t>
  </si>
  <si>
    <t>Cass County</t>
  </si>
  <si>
    <t>Faribault County</t>
  </si>
  <si>
    <t>McLeod County</t>
  </si>
  <si>
    <t>Sherburne County</t>
  </si>
  <si>
    <t>Benton County</t>
  </si>
  <si>
    <t>Chisago County</t>
  </si>
  <si>
    <t>Stearns County</t>
  </si>
  <si>
    <t>Wright County</t>
  </si>
  <si>
    <t>Crow Wing County</t>
  </si>
  <si>
    <t>Itasca County</t>
  </si>
  <si>
    <t>Koochiching County</t>
  </si>
  <si>
    <t>City of Marshall</t>
  </si>
  <si>
    <t>Rock County</t>
  </si>
  <si>
    <t>Meeker County</t>
  </si>
  <si>
    <t>Pope County</t>
  </si>
  <si>
    <t>Renville County</t>
  </si>
  <si>
    <t>Stevens County</t>
  </si>
  <si>
    <t>Becker County</t>
  </si>
  <si>
    <t>Grant County</t>
  </si>
  <si>
    <t>Hubbard County</t>
  </si>
  <si>
    <t>Todd County</t>
  </si>
  <si>
    <t>Traverse County</t>
  </si>
  <si>
    <t>Wilkin County</t>
  </si>
  <si>
    <t>City of Moorhead</t>
  </si>
  <si>
    <t>Kittson County</t>
  </si>
  <si>
    <t>Mahnomen County</t>
  </si>
  <si>
    <t>Pennington County</t>
  </si>
  <si>
    <t>Red Lake County</t>
  </si>
  <si>
    <t>Roseau County</t>
  </si>
  <si>
    <t>City of Anoka</t>
  </si>
  <si>
    <t>City of Coon Rapids</t>
  </si>
  <si>
    <t>Commercial Appraiser</t>
  </si>
  <si>
    <t>Assessment Assistant 2</t>
  </si>
  <si>
    <t>Jurisdiction</t>
  </si>
  <si>
    <t xml:space="preserve">CO </t>
  </si>
  <si>
    <t>CI</t>
  </si>
  <si>
    <t xml:space="preserve">Y </t>
  </si>
  <si>
    <t>Information TechNlogy Services</t>
  </si>
  <si>
    <t>Veterans EYclusion</t>
  </si>
  <si>
    <t>Clearwater County</t>
  </si>
  <si>
    <t>None</t>
  </si>
  <si>
    <t xml:space="preserve">Clerk/Appraiser </t>
  </si>
  <si>
    <t>Appraiser I *</t>
  </si>
  <si>
    <t>Appraiser (PT Seasonal)</t>
  </si>
  <si>
    <t>Senior Deputy Assessor/Appraiser</t>
  </si>
  <si>
    <t>Deputy Assessor/Appraiser</t>
  </si>
  <si>
    <t>City of Bloomington</t>
  </si>
  <si>
    <t>CO</t>
  </si>
  <si>
    <t>Ramsey County</t>
  </si>
  <si>
    <t>Real Estate Appraiser - Senior</t>
  </si>
  <si>
    <t>Real Estate Appraiser 1</t>
  </si>
  <si>
    <t>Real Estate Appraiser 2</t>
  </si>
  <si>
    <t>Property Description Technician 2</t>
  </si>
  <si>
    <t xml:space="preserve">Research &amp; Statistical Analyst  </t>
  </si>
  <si>
    <t>Appraiser - Sr. Comm/Ind/Apt/Ag/Res</t>
  </si>
  <si>
    <t>Assessment Process Specialist</t>
  </si>
  <si>
    <t>City of St. Cloud</t>
  </si>
  <si>
    <t>CMA+</t>
  </si>
  <si>
    <t>Exemptions</t>
  </si>
  <si>
    <t>Open</t>
  </si>
  <si>
    <t>Commercial Appraisal Manager</t>
  </si>
  <si>
    <t>Assessment Specialist</t>
  </si>
  <si>
    <t>Assessment  Assistant</t>
  </si>
  <si>
    <t xml:space="preserve"> County Assessor</t>
  </si>
  <si>
    <t>Tax Court Litigation</t>
  </si>
  <si>
    <t>Flex Time / Adjustable Hours</t>
  </si>
  <si>
    <t>Tax Forfeit Appraisal</t>
  </si>
  <si>
    <t>Land Services Director,  Assessor/Planning and Zoning</t>
  </si>
  <si>
    <t xml:space="preserve">E=Exempt   </t>
  </si>
  <si>
    <t xml:space="preserve">U=Union  </t>
  </si>
  <si>
    <t>Certified Appraiser</t>
  </si>
  <si>
    <t>y</t>
  </si>
  <si>
    <t>x</t>
  </si>
  <si>
    <t>X</t>
  </si>
  <si>
    <t>LeSueur County</t>
  </si>
  <si>
    <t>Staff Appraiser</t>
  </si>
  <si>
    <t>Certified Assessing Supervisor</t>
  </si>
  <si>
    <t>Certified Assessing Tecnician</t>
  </si>
  <si>
    <t>ADMIN/APPR</t>
  </si>
  <si>
    <t xml:space="preserve">Appraiser </t>
  </si>
  <si>
    <t>NE</t>
  </si>
  <si>
    <t xml:space="preserve">Account Clerk II </t>
  </si>
  <si>
    <t>Assment Coordinator</t>
  </si>
  <si>
    <t>Assessing Coordinator</t>
  </si>
  <si>
    <t xml:space="preserve"> E</t>
  </si>
  <si>
    <t xml:space="preserve"> N</t>
  </si>
  <si>
    <t>Appraisal - Residential Senior</t>
  </si>
  <si>
    <t>Tax Specialist</t>
  </si>
  <si>
    <t>County/   City</t>
  </si>
  <si>
    <t>Low$</t>
  </si>
  <si>
    <t>High$</t>
  </si>
  <si>
    <t>Salary</t>
  </si>
  <si>
    <t>Hourly</t>
  </si>
  <si>
    <t>No</t>
  </si>
  <si>
    <t>Land Records Director</t>
  </si>
  <si>
    <t>Lead Apprasier</t>
  </si>
  <si>
    <t>u</t>
  </si>
  <si>
    <t>f</t>
  </si>
  <si>
    <t>Office Support Specialist</t>
  </si>
  <si>
    <t>Deputy County Assessor - AMA</t>
  </si>
  <si>
    <t>Deputy County Assessor - CMA</t>
  </si>
  <si>
    <t>County Assessor/Recorder</t>
  </si>
  <si>
    <t>Land Records Technician</t>
  </si>
  <si>
    <t>Admin. Assistant</t>
  </si>
  <si>
    <t>Assessor Representative</t>
  </si>
  <si>
    <t>SR. Deputy Assessor</t>
  </si>
  <si>
    <t>Certified Assessor</t>
  </si>
  <si>
    <t xml:space="preserve">F  </t>
  </si>
  <si>
    <t>Accredited Assessor</t>
  </si>
  <si>
    <t>Commercial Assessor</t>
  </si>
  <si>
    <t>Senior Accredited Assessor</t>
  </si>
  <si>
    <t>Senior Property Appraiser</t>
  </si>
  <si>
    <t>Assessing Services Manager</t>
  </si>
  <si>
    <t>Accredited Property Assessor</t>
  </si>
  <si>
    <t>Assessing Services Supervisor</t>
  </si>
  <si>
    <t>na</t>
  </si>
  <si>
    <t>Land Records Office Administrative Assistant</t>
  </si>
  <si>
    <t>Land Records Office Technician I</t>
  </si>
  <si>
    <t>Land Records Office Technician II</t>
  </si>
  <si>
    <t>Marshall Co.</t>
  </si>
  <si>
    <t>APPRAISER</t>
  </si>
  <si>
    <t>Appraiser - CMA</t>
  </si>
  <si>
    <t>Appraiser Comm/Ind/Apts</t>
  </si>
  <si>
    <t xml:space="preserve">Residential Appraiser </t>
  </si>
  <si>
    <t>City of Deephaven</t>
  </si>
  <si>
    <t>City of Edina</t>
  </si>
  <si>
    <t>Deputy Assessor (Director)</t>
  </si>
  <si>
    <t>Chief Deputy Assessor (Chief Appraiser)</t>
  </si>
  <si>
    <t>Deputy City Assessor (Supervisors)</t>
  </si>
  <si>
    <t>Deputy City Assessor (Manager of Assessment Services)</t>
  </si>
  <si>
    <t>Senior Assessment Technician (Business Application Manger)</t>
  </si>
  <si>
    <t>Assessment Techinician (RE Investigator)</t>
  </si>
  <si>
    <t>Assessment Techinician (RE Investigator Aide II)</t>
  </si>
  <si>
    <t>Sr. Appraiser (Principal Appraiser CBD)</t>
  </si>
  <si>
    <t>City of Woodland</t>
  </si>
  <si>
    <t>Residential Supervisor</t>
  </si>
  <si>
    <t xml:space="preserve">Residential Appraiser I </t>
  </si>
  <si>
    <t xml:space="preserve">Residential Appraiser II </t>
  </si>
  <si>
    <t xml:space="preserve">Residential Appraiser III </t>
  </si>
  <si>
    <t>Senior Commercial Appraiser</t>
  </si>
  <si>
    <t>SYS/CAMA</t>
  </si>
  <si>
    <t>Director of County Assessor Dept</t>
  </si>
  <si>
    <t>Deputy Director</t>
  </si>
  <si>
    <t>Supervisor - Commercial (SAMA)</t>
  </si>
  <si>
    <t xml:space="preserve">Supervisor </t>
  </si>
  <si>
    <t>Assessment Appeals Specialist - Commercial</t>
  </si>
  <si>
    <t>Principal Real Estate Appraiser - Commercial</t>
  </si>
  <si>
    <t>Real Estate Appraiser - Commercial</t>
  </si>
  <si>
    <t>yes</t>
  </si>
  <si>
    <t>Assessment Specialist I</t>
  </si>
  <si>
    <t>Property Transfer Specialists</t>
  </si>
  <si>
    <t>Appraiser - AMA</t>
  </si>
  <si>
    <t>Appraiser - Income Qualified</t>
  </si>
  <si>
    <t>Appraiser Trainees</t>
  </si>
  <si>
    <t>Trainee</t>
  </si>
  <si>
    <t>Carlton</t>
  </si>
  <si>
    <t>Assisstant County Assessor</t>
  </si>
  <si>
    <t>Clerical</t>
  </si>
  <si>
    <t>AMA with SAMA w/in 24 mo.</t>
  </si>
  <si>
    <t>Aitkin County</t>
  </si>
  <si>
    <t>Appraiser In Training</t>
  </si>
  <si>
    <t>Office Assistant</t>
  </si>
  <si>
    <t>% not Step</t>
  </si>
  <si>
    <t>Assessment/Property Records/Tax Specialist</t>
  </si>
  <si>
    <t xml:space="preserve">Appraiser - Entry </t>
  </si>
  <si>
    <t xml:space="preserve">Appraiser II  </t>
  </si>
  <si>
    <t>Appraiser V</t>
  </si>
  <si>
    <t>PFP</t>
  </si>
  <si>
    <t>Property Systems Administrator</t>
  </si>
  <si>
    <t>NONE</t>
  </si>
  <si>
    <t>Appraiser 1</t>
  </si>
  <si>
    <t>AMA or SAMA</t>
  </si>
  <si>
    <t>Deputy County Assessor/Residential Manager</t>
  </si>
  <si>
    <t>Administrative  Manager</t>
  </si>
  <si>
    <t>Appraiser - Residential Supervisor</t>
  </si>
  <si>
    <t>Lac qui Parle County</t>
  </si>
  <si>
    <t>Deputy Assessor/Appraiser Trainee</t>
  </si>
  <si>
    <t>Customer Service (Real Esate and Tax Tech) 1/2 time assessors office</t>
  </si>
  <si>
    <t>Deputy Assessor - Appraiser*</t>
  </si>
  <si>
    <t>*There was a Senior Deputy Assessor in the past (1 person with SAMA) with a high salary of $29.05 per hr. or $60,424 per year.  No staff qualifies for this at this time.</t>
  </si>
  <si>
    <t>Property Appraiser</t>
  </si>
  <si>
    <t>Property Appraiser I</t>
  </si>
  <si>
    <t>Senior Real Estate Appraiser - Commercial</t>
  </si>
  <si>
    <t>Appraisal Supervisor</t>
  </si>
  <si>
    <t>Senior Assessment Techinician</t>
  </si>
  <si>
    <t>Administrative Specialist</t>
  </si>
  <si>
    <t>Yes</t>
  </si>
  <si>
    <t>Deputy Assessor (Trainee)</t>
  </si>
  <si>
    <t>Mower County</t>
  </si>
  <si>
    <t>Lead Appraiser</t>
  </si>
  <si>
    <t>Assessment Technicians</t>
  </si>
  <si>
    <t>Account Tech Lead</t>
  </si>
  <si>
    <t xml:space="preserve">Account Tech  </t>
  </si>
  <si>
    <t>Associate Director / County Assessor</t>
  </si>
  <si>
    <t>Senior Property Appraiser - Sr. Comm/ind//Ag/Res</t>
  </si>
  <si>
    <t>Public Service Specialist</t>
  </si>
  <si>
    <t>Land Services Director</t>
  </si>
  <si>
    <t>Office Coordinator Land Services</t>
  </si>
  <si>
    <t>Assessing Intern (3-month temp)</t>
  </si>
  <si>
    <t>MGMT/APPR</t>
  </si>
  <si>
    <t>Appraisal Intern</t>
  </si>
  <si>
    <t>APPR - DATA ENTRY</t>
  </si>
  <si>
    <t>APPR/MGMT</t>
  </si>
  <si>
    <t>Appraiser - Pr. Commercial</t>
  </si>
  <si>
    <t>Planning Analysts</t>
  </si>
  <si>
    <t>Senior Planning Analysts</t>
  </si>
  <si>
    <t>Clerk 4</t>
  </si>
  <si>
    <t>Assessment Coordinator</t>
  </si>
  <si>
    <t>Deputy City Assessor</t>
  </si>
  <si>
    <t>2400 AMA 4800 SAMA</t>
  </si>
  <si>
    <t>Residential Appraisal Supervisor</t>
  </si>
  <si>
    <t>-</t>
  </si>
  <si>
    <t>Appraiser III / Assessing Supervisor</t>
  </si>
  <si>
    <t>Assessing Supervisor</t>
  </si>
  <si>
    <t>Appraiser Supervisor</t>
  </si>
  <si>
    <t>Property Specialist III</t>
  </si>
  <si>
    <t>Residential Appraiser - Senior</t>
  </si>
  <si>
    <t>Residential Appraiser</t>
  </si>
  <si>
    <t>Public Service Associate - Senior</t>
  </si>
  <si>
    <t xml:space="preserve">Public Service Associate </t>
  </si>
  <si>
    <t>L</t>
  </si>
  <si>
    <t>Assessing and Recording Technician</t>
  </si>
  <si>
    <t>Senior Property Assessor</t>
  </si>
  <si>
    <t>Tax Calculation</t>
  </si>
  <si>
    <t>Appraising Specialist</t>
  </si>
  <si>
    <t>Assessor Clerk</t>
  </si>
  <si>
    <t>SUPERVISOR</t>
  </si>
  <si>
    <t>Administrative Assistant, Intermediate</t>
  </si>
  <si>
    <t>Commercial Appraiser I/II</t>
  </si>
  <si>
    <t>6</t>
  </si>
  <si>
    <t>Appraiser II - Lead Residential</t>
  </si>
  <si>
    <t>Appraiser III - Commercial</t>
  </si>
  <si>
    <t>APPR / ADMIN</t>
  </si>
  <si>
    <t>Rev</t>
  </si>
  <si>
    <t>AMA (SAMA in 2 yrs)</t>
  </si>
  <si>
    <t>S</t>
  </si>
  <si>
    <t>*There was a Senior Deputy Assessor in the past (1 person with SAMA in 2020) with a high salary of $29.05 per hr. or $60,424 per year (in 2020).  No staff qualifies for this at this time.</t>
  </si>
  <si>
    <t>Assistant Land Records Director</t>
  </si>
  <si>
    <t>Deputy Assessor/Appraiser II</t>
  </si>
  <si>
    <t>Deputy Assessor/Appraiser I</t>
  </si>
  <si>
    <t>Property Assessment Coordinator</t>
  </si>
  <si>
    <t>CERT GEN OR SAMA</t>
  </si>
  <si>
    <t>Appraiser 2</t>
  </si>
  <si>
    <t>Appraiser 3</t>
  </si>
  <si>
    <t>SUPPORT</t>
  </si>
  <si>
    <t>?</t>
  </si>
  <si>
    <t>Longevity Yes/No</t>
  </si>
  <si>
    <t>Date Updated</t>
  </si>
  <si>
    <t>Terms of Longevity or $$</t>
  </si>
  <si>
    <t>MAAO 2024 Salary Survey</t>
  </si>
  <si>
    <t>2024</t>
  </si>
  <si>
    <t>NO</t>
  </si>
  <si>
    <t>CMA/AMA</t>
  </si>
  <si>
    <t>CAT</t>
  </si>
  <si>
    <t>$2400 AMA $4800 SAMA</t>
  </si>
  <si>
    <t>no</t>
  </si>
  <si>
    <t>2% performance increase at Year 15</t>
  </si>
  <si>
    <t>(10-years +4%) (15-years +7%) (20-years +9%)</t>
  </si>
  <si>
    <t>Admin</t>
  </si>
  <si>
    <t xml:space="preserve">N </t>
  </si>
  <si>
    <t>Appraiser-CMA</t>
  </si>
  <si>
    <t>Appraiser-AMA</t>
  </si>
  <si>
    <t>After 10 yrs</t>
  </si>
  <si>
    <t>Trainee/CMA</t>
  </si>
  <si>
    <t>Assistant City Assessor</t>
  </si>
  <si>
    <t>contracted</t>
  </si>
  <si>
    <t>Deputy County Assessor/appraiser</t>
  </si>
  <si>
    <t>1% - 5.25%</t>
  </si>
  <si>
    <t>n</t>
  </si>
  <si>
    <t>Deputy Assessor/Appraiser III</t>
  </si>
  <si>
    <t xml:space="preserve">Deputy Assessor/Appraiser Trainee </t>
  </si>
  <si>
    <t xml:space="preserve"> X </t>
  </si>
  <si>
    <t xml:space="preserve">Assessor Technician   </t>
  </si>
  <si>
    <t>TRAINEE</t>
  </si>
  <si>
    <t>Commercial Appraiser II</t>
  </si>
  <si>
    <t>Commercial Appraiser I</t>
  </si>
  <si>
    <t>Residential Appraiser II</t>
  </si>
  <si>
    <t>8 hrs pd leave</t>
  </si>
  <si>
    <t>CMA + IQ</t>
  </si>
  <si>
    <t xml:space="preserve">Chief Deputy County Assessor </t>
  </si>
  <si>
    <t>Office Support Supervisor</t>
  </si>
  <si>
    <t>Assessor Property Tax Specialist</t>
  </si>
  <si>
    <t>Clerk II</t>
  </si>
  <si>
    <t>APR/ADMIN</t>
  </si>
  <si>
    <t>APR</t>
  </si>
  <si>
    <t>ASR TRAINEE</t>
  </si>
  <si>
    <t>Office Support Assistant</t>
  </si>
  <si>
    <t>Appraiser Tech &amp; Appriaser Specialist</t>
  </si>
  <si>
    <t xml:space="preserve">Appraiser - Sr. Residential   </t>
  </si>
  <si>
    <t>Appr</t>
  </si>
  <si>
    <t>Certified Appraiser II</t>
  </si>
  <si>
    <t>Certified Appraiser I</t>
  </si>
  <si>
    <t>Deputy Assessor/Data Processor</t>
  </si>
  <si>
    <t>Commercial Appraisal Supervisor/Deputy County Assessor</t>
  </si>
  <si>
    <t xml:space="preserve">Region </t>
  </si>
  <si>
    <t>C/C</t>
  </si>
  <si>
    <t>County Assessor (Property Records Director)</t>
  </si>
  <si>
    <t>Assistant County Assessor (Asst. Property Records Director / Co. Recorder)</t>
  </si>
  <si>
    <t>Property Analyst</t>
  </si>
  <si>
    <t>Assessor in Training</t>
  </si>
  <si>
    <t xml:space="preserve">Property Records Specialist </t>
  </si>
  <si>
    <t xml:space="preserve">Yes </t>
  </si>
  <si>
    <t xml:space="preserve">10+yr=1.5%+1% every 5 </t>
  </si>
  <si>
    <t>Process Manager/Data Analyst</t>
  </si>
  <si>
    <t>Office Technician I1</t>
  </si>
  <si>
    <t>Appr Trainee to AMA</t>
  </si>
  <si>
    <t>CMA/CAT</t>
  </si>
  <si>
    <t>ALP</t>
  </si>
  <si>
    <t xml:space="preserve">Assessor Technician </t>
  </si>
  <si>
    <t>35 per mo.</t>
  </si>
  <si>
    <t>Appraiser SAMA</t>
  </si>
  <si>
    <t>Appraiser  AMA</t>
  </si>
  <si>
    <t>Appraiser CMA Income Qualified</t>
  </si>
  <si>
    <t>CMA IQ</t>
  </si>
  <si>
    <t>Appraiser Trainee / CMA</t>
  </si>
  <si>
    <t>Certified Records Specialist</t>
  </si>
  <si>
    <t>CLERICAL</t>
  </si>
  <si>
    <t>Record Specialist</t>
  </si>
  <si>
    <t>Property Tax Specialist</t>
  </si>
  <si>
    <t>Appraiser -AMA</t>
  </si>
  <si>
    <t>Appraiser- CMA</t>
  </si>
  <si>
    <t>5yr+/$ varies</t>
  </si>
  <si>
    <t>CMA in 3 yrs, then AMA after CMA</t>
  </si>
  <si>
    <t>*There was one Senior Deputy Assessor in the past (Needs AMA minimum) with a high salary of $29.05 per hr. or $60,424 per year (in 2020).  No staff qualifies for this as of 5/2024.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</si>
</sst>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[$-10409]#,##0;\(#,##0\)"/>
    <numFmt numFmtId="167" formatCode="&quot;$&quot;#,##0.00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0" fontId="9" fillId="2" borderId="0" xfId="0" applyFont="1" applyFill="1"/>
    <xf numFmtId="0" fontId="2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/>
    <xf numFmtId="0" fontId="5" fillId="0" borderId="1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textRotation="90"/>
    </xf>
    <xf numFmtId="0" fontId="6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165" fontId="2" fillId="0" borderId="1" xfId="1" applyNumberFormat="1" applyFont="1" applyFill="1" applyBorder="1" applyAlignment="1"/>
    <xf numFmtId="165" fontId="2" fillId="0" borderId="1" xfId="1" applyNumberFormat="1" applyFont="1" applyBorder="1" applyAlignment="1"/>
    <xf numFmtId="165" fontId="2" fillId="0" borderId="1" xfId="1" applyNumberFormat="1" applyFont="1" applyFill="1" applyBorder="1" applyAlignment="1">
      <alignment wrapText="1"/>
    </xf>
    <xf numFmtId="165" fontId="2" fillId="0" borderId="1" xfId="1" quotePrefix="1" applyNumberFormat="1" applyFont="1" applyFill="1" applyBorder="1" applyAlignment="1"/>
    <xf numFmtId="44" fontId="6" fillId="0" borderId="1" xfId="1" applyFont="1" applyFill="1" applyBorder="1" applyAlignment="1">
      <alignment horizontal="right" wrapText="1"/>
    </xf>
    <xf numFmtId="44" fontId="2" fillId="0" borderId="1" xfId="1" applyFont="1" applyFill="1" applyBorder="1" applyAlignment="1">
      <alignment horizontal="right"/>
    </xf>
    <xf numFmtId="44" fontId="2" fillId="0" borderId="1" xfId="1" applyFont="1" applyFill="1" applyBorder="1" applyAlignment="1">
      <alignment horizontal="right" wrapText="1"/>
    </xf>
    <xf numFmtId="44" fontId="2" fillId="0" borderId="1" xfId="1" quotePrefix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 wrapText="1"/>
    </xf>
    <xf numFmtId="165" fontId="2" fillId="0" borderId="1" xfId="1" quotePrefix="1" applyNumberFormat="1" applyFont="1" applyFill="1" applyBorder="1" applyAlignment="1">
      <alignment horizontal="right"/>
    </xf>
    <xf numFmtId="8" fontId="2" fillId="0" borderId="1" xfId="1" applyNumberFormat="1" applyFont="1" applyFill="1" applyBorder="1" applyAlignment="1">
      <alignment horizontal="right"/>
    </xf>
    <xf numFmtId="0" fontId="5" fillId="2" borderId="0" xfId="0" applyFont="1" applyFill="1"/>
    <xf numFmtId="0" fontId="2" fillId="2" borderId="0" xfId="0" applyFont="1" applyFill="1" applyAlignment="1">
      <alignment horizontal="center"/>
    </xf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Alignment="1"/>
    <xf numFmtId="44" fontId="2" fillId="2" borderId="0" xfId="1" applyFont="1" applyFill="1" applyAlignment="1">
      <alignment horizontal="right"/>
    </xf>
    <xf numFmtId="44" fontId="2" fillId="0" borderId="1" xfId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Alignment="1"/>
    <xf numFmtId="8" fontId="2" fillId="2" borderId="1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right"/>
    </xf>
    <xf numFmtId="0" fontId="2" fillId="0" borderId="0" xfId="0" applyFont="1" applyAlignment="1">
      <alignment horizontal="center" wrapText="1"/>
    </xf>
    <xf numFmtId="166" fontId="11" fillId="0" borderId="1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right" vertical="center"/>
    </xf>
    <xf numFmtId="165" fontId="2" fillId="2" borderId="1" xfId="1" applyNumberFormat="1" applyFont="1" applyFill="1" applyBorder="1" applyAlignment="1">
      <alignment vertical="center"/>
    </xf>
    <xf numFmtId="44" fontId="2" fillId="2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165" fontId="2" fillId="0" borderId="0" xfId="1" applyNumberFormat="1" applyFont="1" applyFill="1" applyBorder="1" applyAlignment="1"/>
    <xf numFmtId="3" fontId="2" fillId="0" borderId="0" xfId="0" applyNumberFormat="1" applyFont="1"/>
    <xf numFmtId="0" fontId="5" fillId="0" borderId="0" xfId="0" applyFont="1" applyAlignment="1">
      <alignment horizontal="left"/>
    </xf>
    <xf numFmtId="167" fontId="2" fillId="0" borderId="1" xfId="1" applyNumberFormat="1" applyFont="1" applyFill="1" applyBorder="1" applyAlignment="1">
      <alignment horizontal="right"/>
    </xf>
    <xf numFmtId="167" fontId="2" fillId="0" borderId="1" xfId="1" applyNumberFormat="1" applyFont="1" applyFill="1" applyBorder="1" applyAlignment="1"/>
    <xf numFmtId="0" fontId="9" fillId="2" borderId="0" xfId="0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/>
    <xf numFmtId="0" fontId="9" fillId="0" borderId="0" xfId="0" applyFont="1"/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/>
    <xf numFmtId="3" fontId="2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Fill="1" applyBorder="1" applyAlignment="1"/>
    <xf numFmtId="44" fontId="2" fillId="0" borderId="1" xfId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8" fontId="2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9" fillId="2" borderId="0" xfId="0" applyFont="1" applyFill="1"/>
    <xf numFmtId="0" fontId="2" fillId="0" borderId="1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/>
    <xf numFmtId="165" fontId="2" fillId="2" borderId="1" xfId="1" applyNumberFormat="1" applyFont="1" applyFill="1" applyBorder="1" applyAlignment="1"/>
    <xf numFmtId="44" fontId="2" fillId="0" borderId="1" xfId="1" applyFont="1" applyFill="1" applyBorder="1" applyAlignment="1">
      <alignment horizontal="right"/>
    </xf>
    <xf numFmtId="44" fontId="2" fillId="2" borderId="1" xfId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8" fontId="2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37" fontId="2" fillId="0" borderId="1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3" fontId="2" fillId="0" borderId="5" xfId="0" applyNumberFormat="1" applyFont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44" fontId="2" fillId="0" borderId="5" xfId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5" fillId="0" borderId="0" xfId="0" applyFont="1"/>
    <xf numFmtId="165" fontId="2" fillId="0" borderId="0" xfId="1" applyNumberFormat="1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165" fontId="2" fillId="0" borderId="0" xfId="1" applyNumberFormat="1" applyFont="1" applyFill="1" applyBorder="1" applyAlignment="1"/>
    <xf numFmtId="0" fontId="2" fillId="0" borderId="5" xfId="0" applyFont="1" applyBorder="1" applyAlignment="1">
      <alignment horizontal="center" vertical="center"/>
    </xf>
    <xf numFmtId="0" fontId="5" fillId="0" borderId="5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65" fontId="2" fillId="0" borderId="2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/>
    <xf numFmtId="44" fontId="2" fillId="0" borderId="2" xfId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/>
    <xf numFmtId="0" fontId="2" fillId="0" borderId="0" xfId="0" applyFont="1"/>
    <xf numFmtId="0" fontId="9" fillId="2" borderId="0" xfId="0" applyFont="1" applyFill="1"/>
    <xf numFmtId="0" fontId="2" fillId="0" borderId="1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165" fontId="5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textRotation="90"/>
    </xf>
    <xf numFmtId="0" fontId="6" fillId="0" borderId="0" xfId="0" applyFont="1"/>
    <xf numFmtId="0" fontId="5" fillId="2" borderId="1" xfId="0" applyFont="1" applyFill="1" applyBorder="1" applyAlignment="1">
      <alignment horizontal="left"/>
    </xf>
    <xf numFmtId="165" fontId="2" fillId="2" borderId="1" xfId="1" applyNumberFormat="1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1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/>
    <xf numFmtId="165" fontId="6" fillId="0" borderId="1" xfId="1" applyNumberFormat="1" applyFont="1" applyFill="1" applyBorder="1" applyAlignment="1">
      <alignment wrapText="1"/>
    </xf>
    <xf numFmtId="165" fontId="2" fillId="2" borderId="1" xfId="1" applyNumberFormat="1" applyFont="1" applyFill="1" applyBorder="1" applyAlignment="1"/>
    <xf numFmtId="165" fontId="2" fillId="0" borderId="1" xfId="1" applyNumberFormat="1" applyFont="1" applyBorder="1" applyAlignment="1"/>
    <xf numFmtId="44" fontId="6" fillId="0" borderId="1" xfId="1" applyFont="1" applyFill="1" applyBorder="1" applyAlignment="1">
      <alignment horizontal="right" wrapText="1"/>
    </xf>
    <xf numFmtId="44" fontId="2" fillId="0" borderId="1" xfId="1" applyFont="1" applyFill="1" applyBorder="1" applyAlignment="1">
      <alignment horizontal="right"/>
    </xf>
    <xf numFmtId="44" fontId="2" fillId="2" borderId="1" xfId="1" applyFont="1" applyFill="1" applyBorder="1" applyAlignment="1">
      <alignment horizontal="right"/>
    </xf>
    <xf numFmtId="44" fontId="2" fillId="0" borderId="1" xfId="1" quotePrefix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 wrapText="1"/>
    </xf>
    <xf numFmtId="165" fontId="2" fillId="2" borderId="1" xfId="1" applyNumberFormat="1" applyFont="1" applyFill="1" applyBorder="1" applyAlignment="1">
      <alignment horizontal="right"/>
    </xf>
    <xf numFmtId="8" fontId="2" fillId="0" borderId="1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44" fontId="2" fillId="0" borderId="1" xfId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166" fontId="11" fillId="0" borderId="1" xfId="0" applyNumberFormat="1" applyFont="1" applyBorder="1" applyAlignment="1">
      <alignment horizontal="center" vertical="top" wrapText="1"/>
    </xf>
    <xf numFmtId="44" fontId="2" fillId="0" borderId="1" xfId="1" applyFont="1" applyBorder="1" applyAlignment="1">
      <alignment horizontal="center"/>
    </xf>
    <xf numFmtId="165" fontId="2" fillId="0" borderId="6" xfId="1" applyNumberFormat="1" applyFont="1" applyFill="1" applyBorder="1" applyAlignment="1">
      <alignment horizontal="right"/>
    </xf>
    <xf numFmtId="165" fontId="2" fillId="0" borderId="6" xfId="1" applyNumberFormat="1" applyFont="1" applyFill="1" applyBorder="1" applyAlignment="1"/>
    <xf numFmtId="164" fontId="2" fillId="0" borderId="1" xfId="0" applyNumberFormat="1" applyFont="1" applyBorder="1" applyAlignment="1">
      <alignment horizontal="center"/>
    </xf>
    <xf numFmtId="37" fontId="2" fillId="0" borderId="1" xfId="1" applyNumberFormat="1" applyFont="1" applyFill="1" applyBorder="1" applyAlignment="1">
      <alignment horizontal="center"/>
    </xf>
    <xf numFmtId="167" fontId="2" fillId="2" borderId="1" xfId="1" applyNumberFormat="1" applyFont="1" applyFill="1" applyBorder="1" applyAlignment="1">
      <alignment horizontal="right"/>
    </xf>
    <xf numFmtId="167" fontId="2" fillId="2" borderId="1" xfId="1" applyNumberFormat="1" applyFont="1" applyFill="1" applyBorder="1" applyAlignment="1"/>
    <xf numFmtId="165" fontId="2" fillId="2" borderId="1" xfId="1" applyNumberFormat="1" applyFont="1" applyFill="1" applyBorder="1" applyAlignment="1">
      <alignment vertical="center"/>
    </xf>
    <xf numFmtId="44" fontId="2" fillId="0" borderId="6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165" fontId="2" fillId="0" borderId="0" xfId="1" applyNumberFormat="1" applyFont="1" applyFill="1" applyBorder="1" applyAlignment="1"/>
    <xf numFmtId="0" fontId="9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/>
    </xf>
    <xf numFmtId="167" fontId="2" fillId="2" borderId="0" xfId="1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/>
    <xf numFmtId="167" fontId="2" fillId="2" borderId="6" xfId="1" applyNumberFormat="1" applyFont="1" applyFill="1" applyBorder="1" applyAlignment="1">
      <alignment horizontal="right"/>
    </xf>
    <xf numFmtId="3" fontId="2" fillId="0" borderId="6" xfId="0" applyNumberFormat="1" applyFont="1" applyBorder="1"/>
    <xf numFmtId="3" fontId="2" fillId="0" borderId="6" xfId="0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8" fontId="2" fillId="0" borderId="1" xfId="2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16" fontId="2" fillId="2" borderId="1" xfId="0" quotePrefix="1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49" fontId="2" fillId="0" borderId="0" xfId="0" quotePrefix="1" applyNumberFormat="1" applyFont="1" applyAlignment="1">
      <alignment horizontal="center"/>
    </xf>
    <xf numFmtId="49" fontId="2" fillId="0" borderId="0" xfId="0" quotePrefix="1" applyNumberFormat="1" applyFont="1"/>
    <xf numFmtId="0" fontId="2" fillId="0" borderId="0" xfId="0" quotePrefix="1" applyFont="1"/>
    <xf numFmtId="0" fontId="0" fillId="0" borderId="0" xfId="0" quotePrefix="1"/>
    <xf numFmtId="0" fontId="6" fillId="0" borderId="4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" xfId="0" applyBorder="1"/>
    <xf numFmtId="0" fontId="6" fillId="4" borderId="1" xfId="0" applyFont="1" applyFill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6" fillId="3" borderId="1" xfId="0" applyFont="1" applyFill="1" applyBorder="1" applyAlignment="1">
      <alignment horizontal="center" textRotation="90"/>
    </xf>
    <xf numFmtId="44" fontId="2" fillId="2" borderId="1" xfId="1" quotePrefix="1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/>
    <xf numFmtId="3" fontId="6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4" fontId="2" fillId="0" borderId="0" xfId="0" applyNumberFormat="1" applyFont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2" fillId="0" borderId="0" xfId="1" applyFont="1" applyBorder="1" applyAlignment="1">
      <alignment horizontal="right"/>
    </xf>
    <xf numFmtId="44" fontId="2" fillId="2" borderId="6" xfId="1" applyFont="1" applyFill="1" applyBorder="1" applyAlignment="1">
      <alignment horizontal="right"/>
    </xf>
    <xf numFmtId="0" fontId="2" fillId="0" borderId="6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9" fillId="0" borderId="1" xfId="0" applyFont="1" applyBorder="1"/>
    <xf numFmtId="0" fontId="9" fillId="0" borderId="0" xfId="0" applyFont="1" applyBorder="1" applyAlignment="1">
      <alignment horizontal="center"/>
    </xf>
    <xf numFmtId="0" fontId="9" fillId="2" borderId="6" xfId="0" applyFont="1" applyFill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/>
    <xf numFmtId="0" fontId="0" fillId="2" borderId="0" xfId="0" applyFill="1" applyAlignment="1">
      <alignment horizontal="center" vertical="center"/>
    </xf>
    <xf numFmtId="0" fontId="2" fillId="0" borderId="1" xfId="0" applyFont="1" applyBorder="1"/>
    <xf numFmtId="14" fontId="6" fillId="0" borderId="5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textRotation="90"/>
    </xf>
    <xf numFmtId="0" fontId="2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 wrapText="1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4" fontId="6" fillId="0" borderId="3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5" xfId="0" applyFont="1" applyBorder="1"/>
    <xf numFmtId="0" fontId="6" fillId="0" borderId="2" xfId="0" applyFont="1" applyBorder="1"/>
    <xf numFmtId="3" fontId="6" fillId="0" borderId="5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textRotation="9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57150</xdr:colOff>
      <xdr:row>1</xdr:row>
      <xdr:rowOff>72390</xdr:rowOff>
    </xdr:to>
    <xdr:pic>
      <xdr:nvPicPr>
        <xdr:cNvPr id="2" name="Picture 1" descr="https://maao.memberclicks.net/assets/Jobs/maao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7550" cy="1120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C552"/>
  <sheetViews>
    <sheetView tabSelected="1" workbookViewId="0">
      <selection activeCell="A552" sqref="A552"/>
    </sheetView>
  </sheetViews>
  <sheetFormatPr defaultRowHeight="15" x14ac:dyDescent="0.25"/>
  <cols>
    <col min="1" max="1" width="24.140625" style="71" customWidth="1"/>
    <col min="2" max="2" width="11.7109375" style="49" bestFit="1" customWidth="1"/>
    <col min="3" max="3" width="9.140625" style="9"/>
    <col min="4" max="4" width="27.140625" style="1" bestFit="1" customWidth="1"/>
    <col min="5" max="5" width="12.28515625" style="9" customWidth="1"/>
    <col min="6" max="6" width="14.85546875" style="9" bestFit="1" customWidth="1"/>
    <col min="7" max="7" width="9.140625" style="9"/>
    <col min="8" max="8" width="64.5703125" style="1" bestFit="1" customWidth="1"/>
    <col min="9" max="9" width="15.42578125" style="1" bestFit="1" customWidth="1"/>
    <col min="10" max="10" width="13.42578125" style="9" bestFit="1" customWidth="1"/>
    <col min="11" max="11" width="13.7109375" style="46" bestFit="1" customWidth="1"/>
    <col min="12" max="12" width="13.7109375" style="47" bestFit="1" customWidth="1"/>
    <col min="13" max="13" width="10.5703125" style="45" bestFit="1" customWidth="1"/>
    <col min="14" max="14" width="11" style="50" bestFit="1" customWidth="1"/>
    <col min="15" max="16" width="11" style="50" customWidth="1"/>
    <col min="17" max="17" width="9.42578125" style="1" bestFit="1" customWidth="1"/>
    <col min="18" max="18" width="10.42578125" style="9" bestFit="1" customWidth="1"/>
    <col min="19" max="19" width="4" style="9" bestFit="1" customWidth="1"/>
    <col min="20" max="20" width="18.5703125" style="51" customWidth="1"/>
    <col min="21" max="21" width="13.42578125" style="1" customWidth="1"/>
    <col min="22" max="22" width="9.42578125" style="9" bestFit="1" customWidth="1"/>
    <col min="23" max="23" width="6.5703125" style="9" bestFit="1" customWidth="1"/>
    <col min="24" max="24" width="3.7109375" style="9" bestFit="1" customWidth="1"/>
    <col min="25" max="25" width="6.5703125" style="9" bestFit="1" customWidth="1"/>
    <col min="26" max="26" width="3.7109375" style="9" bestFit="1" customWidth="1"/>
    <col min="27" max="27" width="15.140625" style="9" bestFit="1" customWidth="1"/>
    <col min="28" max="48" width="3.7109375" style="9" bestFit="1" customWidth="1"/>
  </cols>
  <sheetData>
    <row r="1" spans="1:50" s="1" customFormat="1" ht="82.5" customHeight="1" x14ac:dyDescent="0.25">
      <c r="A1" s="69"/>
      <c r="B1" s="287"/>
      <c r="C1" s="287"/>
      <c r="D1" s="287"/>
      <c r="E1" s="287"/>
      <c r="F1" s="287"/>
      <c r="G1" s="287"/>
      <c r="H1" s="20" t="s">
        <v>38</v>
      </c>
      <c r="I1" s="19"/>
      <c r="J1" s="3"/>
      <c r="K1" s="36"/>
      <c r="L1" s="28"/>
      <c r="M1" s="33"/>
      <c r="N1" s="32" t="s">
        <v>38</v>
      </c>
      <c r="O1" s="32"/>
      <c r="P1" s="32"/>
      <c r="Q1" s="291" t="s">
        <v>169</v>
      </c>
      <c r="R1" s="290" t="s">
        <v>21</v>
      </c>
      <c r="S1" s="290" t="s">
        <v>254</v>
      </c>
      <c r="T1" s="291" t="s">
        <v>15</v>
      </c>
      <c r="U1" s="291" t="s">
        <v>22</v>
      </c>
      <c r="V1" s="291" t="s">
        <v>17</v>
      </c>
      <c r="W1" s="291" t="s">
        <v>18</v>
      </c>
      <c r="X1" s="291" t="s">
        <v>257</v>
      </c>
      <c r="Y1" s="291" t="s">
        <v>19</v>
      </c>
      <c r="Z1" s="308" t="s">
        <v>258</v>
      </c>
      <c r="AA1" s="308" t="s">
        <v>20</v>
      </c>
      <c r="AB1" s="286" t="s">
        <v>10</v>
      </c>
      <c r="AC1" s="286" t="s">
        <v>5</v>
      </c>
      <c r="AD1" s="286" t="s">
        <v>23</v>
      </c>
      <c r="AE1" s="286" t="s">
        <v>24</v>
      </c>
      <c r="AF1" s="286" t="s">
        <v>253</v>
      </c>
      <c r="AG1" s="286" t="s">
        <v>2</v>
      </c>
      <c r="AH1" s="286" t="s">
        <v>3</v>
      </c>
      <c r="AI1" s="286" t="s">
        <v>25</v>
      </c>
      <c r="AJ1" s="286" t="s">
        <v>26</v>
      </c>
      <c r="AK1" s="286" t="s">
        <v>4</v>
      </c>
      <c r="AL1" s="286" t="s">
        <v>247</v>
      </c>
      <c r="AM1" s="286" t="s">
        <v>255</v>
      </c>
      <c r="AN1" s="286" t="s">
        <v>6</v>
      </c>
      <c r="AO1" s="286" t="s">
        <v>7</v>
      </c>
      <c r="AP1" s="286" t="s">
        <v>227</v>
      </c>
      <c r="AQ1" s="286" t="s">
        <v>8</v>
      </c>
      <c r="AR1" s="286" t="s">
        <v>9</v>
      </c>
      <c r="AS1" s="286" t="s">
        <v>226</v>
      </c>
      <c r="AT1" s="286" t="s">
        <v>11</v>
      </c>
      <c r="AU1" s="286" t="s">
        <v>12</v>
      </c>
      <c r="AV1" s="286" t="s">
        <v>13</v>
      </c>
    </row>
    <row r="2" spans="1:50" s="1" customFormat="1" ht="17.25" customHeight="1" x14ac:dyDescent="0.35">
      <c r="A2" s="69"/>
      <c r="B2" s="288" t="s">
        <v>438</v>
      </c>
      <c r="C2" s="288"/>
      <c r="D2" s="289"/>
      <c r="E2" s="289"/>
      <c r="F2" s="289"/>
      <c r="G2" s="289"/>
      <c r="H2" s="5"/>
      <c r="I2" s="19"/>
      <c r="J2" s="3"/>
      <c r="K2" s="36"/>
      <c r="L2" s="28"/>
      <c r="M2" s="33"/>
      <c r="N2" s="33" t="s">
        <v>38</v>
      </c>
      <c r="O2" s="33"/>
      <c r="P2" s="33"/>
      <c r="Q2" s="290"/>
      <c r="R2" s="290"/>
      <c r="S2" s="290"/>
      <c r="T2" s="291"/>
      <c r="U2" s="290"/>
      <c r="V2" s="290"/>
      <c r="W2" s="290"/>
      <c r="X2" s="290"/>
      <c r="Y2" s="290"/>
      <c r="Z2" s="309"/>
      <c r="AA2" s="309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</row>
    <row r="3" spans="1:50" s="1" customFormat="1" ht="41.25" customHeight="1" x14ac:dyDescent="0.25">
      <c r="A3" s="284" t="s">
        <v>436</v>
      </c>
      <c r="B3" s="296" t="s">
        <v>36</v>
      </c>
      <c r="C3" s="298" t="s">
        <v>277</v>
      </c>
      <c r="D3" s="300" t="s">
        <v>222</v>
      </c>
      <c r="E3" s="302" t="s">
        <v>165</v>
      </c>
      <c r="F3" s="302" t="s">
        <v>166</v>
      </c>
      <c r="G3" s="302" t="s">
        <v>37</v>
      </c>
      <c r="H3" s="304" t="s">
        <v>167</v>
      </c>
      <c r="I3" s="306" t="s">
        <v>172</v>
      </c>
      <c r="J3" s="298" t="s">
        <v>168</v>
      </c>
      <c r="K3" s="292" t="s">
        <v>280</v>
      </c>
      <c r="L3" s="293"/>
      <c r="M3" s="294" t="s">
        <v>281</v>
      </c>
      <c r="N3" s="295"/>
      <c r="O3" s="249" t="s">
        <v>435</v>
      </c>
      <c r="P3" s="249" t="s">
        <v>437</v>
      </c>
      <c r="Q3" s="290"/>
      <c r="R3" s="290"/>
      <c r="S3" s="290"/>
      <c r="T3" s="291"/>
      <c r="U3" s="290"/>
      <c r="V3" s="290"/>
      <c r="W3" s="290"/>
      <c r="X3" s="290"/>
      <c r="Y3" s="290"/>
      <c r="Z3" s="309"/>
      <c r="AA3" s="309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</row>
    <row r="4" spans="1:50" s="14" customFormat="1" ht="17.25" customHeight="1" x14ac:dyDescent="0.25">
      <c r="A4" s="285"/>
      <c r="B4" s="297"/>
      <c r="C4" s="299"/>
      <c r="D4" s="301"/>
      <c r="E4" s="303"/>
      <c r="F4" s="303"/>
      <c r="G4" s="303"/>
      <c r="H4" s="305"/>
      <c r="I4" s="307"/>
      <c r="J4" s="299"/>
      <c r="K4" s="208" t="s">
        <v>278</v>
      </c>
      <c r="L4" s="200" t="s">
        <v>279</v>
      </c>
      <c r="M4" s="203" t="s">
        <v>278</v>
      </c>
      <c r="N4" s="203" t="s">
        <v>279</v>
      </c>
      <c r="O4" s="203"/>
      <c r="P4" s="203"/>
      <c r="Q4" s="290"/>
      <c r="R4" s="290"/>
      <c r="S4" s="290"/>
      <c r="T4" s="291"/>
      <c r="U4" s="290"/>
      <c r="V4" s="290"/>
      <c r="W4" s="290"/>
      <c r="X4" s="290"/>
      <c r="Y4" s="290"/>
      <c r="Z4" s="309"/>
      <c r="AA4" s="309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13"/>
      <c r="AX4" s="11"/>
    </row>
    <row r="5" spans="1:50" s="175" customFormat="1" ht="17.25" customHeight="1" x14ac:dyDescent="0.25">
      <c r="A5" s="4"/>
      <c r="B5" s="263" t="s">
        <v>483</v>
      </c>
      <c r="C5" s="264" t="s">
        <v>484</v>
      </c>
      <c r="D5" s="265"/>
      <c r="E5" s="266"/>
      <c r="F5" s="266"/>
      <c r="G5" s="266"/>
      <c r="H5" s="267"/>
      <c r="I5" s="268"/>
      <c r="J5" s="264"/>
      <c r="K5" s="208"/>
      <c r="L5" s="200"/>
      <c r="M5" s="203"/>
      <c r="N5" s="203"/>
      <c r="O5" s="203"/>
      <c r="P5" s="203"/>
      <c r="Q5" s="255"/>
      <c r="R5" s="255"/>
      <c r="S5" s="255"/>
      <c r="T5" s="256"/>
      <c r="U5" s="255"/>
      <c r="V5" s="255"/>
      <c r="W5" s="255"/>
      <c r="X5" s="255"/>
      <c r="Y5" s="255"/>
      <c r="Z5" s="259"/>
      <c r="AA5" s="259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174"/>
      <c r="AX5" s="171"/>
    </row>
    <row r="6" spans="1:50" s="108" customFormat="1" ht="15.75" x14ac:dyDescent="0.25">
      <c r="A6" s="80" t="s">
        <v>439</v>
      </c>
      <c r="B6" s="107">
        <v>1</v>
      </c>
      <c r="C6" s="107" t="s">
        <v>223</v>
      </c>
      <c r="D6" s="117" t="s">
        <v>162</v>
      </c>
      <c r="E6" s="125">
        <v>12489</v>
      </c>
      <c r="F6" s="125">
        <v>5313864300</v>
      </c>
      <c r="G6" s="125">
        <v>20981</v>
      </c>
      <c r="H6" s="120" t="s">
        <v>283</v>
      </c>
      <c r="I6" s="109" t="s">
        <v>177</v>
      </c>
      <c r="J6" s="107">
        <v>1</v>
      </c>
      <c r="K6" s="131">
        <f t="shared" ref="K6:L11" si="0">M6*2080</f>
        <v>97385.600000000006</v>
      </c>
      <c r="L6" s="127">
        <f t="shared" si="0"/>
        <v>124883.2</v>
      </c>
      <c r="M6" s="129">
        <v>46.82</v>
      </c>
      <c r="N6" s="129">
        <v>60.04</v>
      </c>
      <c r="O6" s="129"/>
      <c r="P6" s="129"/>
      <c r="Q6" s="107">
        <v>7</v>
      </c>
      <c r="R6" s="107">
        <v>40</v>
      </c>
      <c r="S6" s="107" t="s">
        <v>55</v>
      </c>
      <c r="T6" s="107" t="s">
        <v>27</v>
      </c>
      <c r="U6" s="107" t="s">
        <v>56</v>
      </c>
      <c r="V6" s="107" t="s">
        <v>55</v>
      </c>
      <c r="W6" s="107" t="s">
        <v>55</v>
      </c>
      <c r="X6" s="107" t="s">
        <v>30</v>
      </c>
      <c r="Y6" s="107" t="s">
        <v>55</v>
      </c>
      <c r="Z6" s="107" t="s">
        <v>38</v>
      </c>
      <c r="AA6" s="107" t="s">
        <v>34</v>
      </c>
      <c r="AB6" s="107" t="s">
        <v>55</v>
      </c>
      <c r="AC6" s="107" t="s">
        <v>55</v>
      </c>
      <c r="AD6" s="107" t="s">
        <v>55</v>
      </c>
      <c r="AE6" s="107" t="s">
        <v>55</v>
      </c>
      <c r="AF6" s="107" t="s">
        <v>55</v>
      </c>
      <c r="AG6" s="107" t="s">
        <v>55</v>
      </c>
      <c r="AH6" s="107" t="s">
        <v>55</v>
      </c>
      <c r="AI6" s="107" t="s">
        <v>55</v>
      </c>
      <c r="AJ6" s="107" t="s">
        <v>55</v>
      </c>
      <c r="AK6" s="107" t="s">
        <v>55</v>
      </c>
      <c r="AL6" s="107" t="s">
        <v>55</v>
      </c>
      <c r="AM6" s="107" t="s">
        <v>55</v>
      </c>
      <c r="AN6" s="107" t="s">
        <v>55</v>
      </c>
      <c r="AO6" s="107" t="s">
        <v>55</v>
      </c>
      <c r="AP6" s="107" t="s">
        <v>55</v>
      </c>
      <c r="AQ6" s="107" t="s">
        <v>55</v>
      </c>
      <c r="AR6" s="107" t="s">
        <v>55</v>
      </c>
      <c r="AS6" s="107" t="s">
        <v>55</v>
      </c>
      <c r="AT6" s="107" t="s">
        <v>55</v>
      </c>
      <c r="AU6" s="107" t="s">
        <v>55</v>
      </c>
      <c r="AV6" s="107" t="s">
        <v>55</v>
      </c>
    </row>
    <row r="7" spans="1:50" s="108" customFormat="1" ht="15.75" x14ac:dyDescent="0.25">
      <c r="A7" s="80" t="s">
        <v>439</v>
      </c>
      <c r="B7" s="107">
        <v>1</v>
      </c>
      <c r="C7" s="107" t="s">
        <v>223</v>
      </c>
      <c r="D7" s="117" t="s">
        <v>162</v>
      </c>
      <c r="E7" s="125">
        <v>12489</v>
      </c>
      <c r="F7" s="125">
        <v>5313864300</v>
      </c>
      <c r="G7" s="125">
        <v>20981</v>
      </c>
      <c r="H7" s="120" t="s">
        <v>96</v>
      </c>
      <c r="I7" s="109" t="s">
        <v>176</v>
      </c>
      <c r="J7" s="107">
        <v>1</v>
      </c>
      <c r="K7" s="131">
        <f t="shared" si="0"/>
        <v>61193.600000000006</v>
      </c>
      <c r="L7" s="127">
        <f t="shared" si="0"/>
        <v>82825.600000000006</v>
      </c>
      <c r="M7" s="129">
        <v>29.42</v>
      </c>
      <c r="N7" s="129">
        <v>39.82</v>
      </c>
      <c r="O7" s="129"/>
      <c r="P7" s="129"/>
      <c r="Q7" s="107">
        <v>11</v>
      </c>
      <c r="R7" s="107">
        <v>40</v>
      </c>
      <c r="S7" s="107" t="s">
        <v>55</v>
      </c>
      <c r="T7" s="107" t="s">
        <v>28</v>
      </c>
      <c r="U7" s="107" t="s">
        <v>56</v>
      </c>
      <c r="V7" s="107" t="s">
        <v>55</v>
      </c>
      <c r="W7" s="107" t="s">
        <v>55</v>
      </c>
      <c r="X7" s="107"/>
      <c r="Y7" s="107" t="s">
        <v>55</v>
      </c>
      <c r="Z7" s="107" t="s">
        <v>32</v>
      </c>
      <c r="AA7" s="107" t="s">
        <v>35</v>
      </c>
      <c r="AB7" s="107"/>
      <c r="AC7" s="107" t="s">
        <v>55</v>
      </c>
      <c r="AD7" s="107"/>
      <c r="AE7" s="107" t="s">
        <v>55</v>
      </c>
      <c r="AF7" s="107"/>
      <c r="AG7" s="107" t="s">
        <v>55</v>
      </c>
      <c r="AH7" s="107" t="s">
        <v>55</v>
      </c>
      <c r="AI7" s="107" t="s">
        <v>55</v>
      </c>
      <c r="AJ7" s="107" t="s">
        <v>55</v>
      </c>
      <c r="AK7" s="107" t="s">
        <v>55</v>
      </c>
      <c r="AL7" s="107"/>
      <c r="AM7" s="107"/>
      <c r="AN7" s="107"/>
      <c r="AO7" s="107"/>
      <c r="AP7" s="107" t="s">
        <v>55</v>
      </c>
      <c r="AQ7" s="107" t="s">
        <v>55</v>
      </c>
      <c r="AR7" s="107" t="s">
        <v>55</v>
      </c>
      <c r="AS7" s="107" t="s">
        <v>55</v>
      </c>
      <c r="AT7" s="107"/>
      <c r="AU7" s="107" t="s">
        <v>55</v>
      </c>
      <c r="AV7" s="107" t="s">
        <v>55</v>
      </c>
    </row>
    <row r="8" spans="1:50" s="108" customFormat="1" ht="15.75" x14ac:dyDescent="0.25">
      <c r="A8" s="80" t="s">
        <v>439</v>
      </c>
      <c r="B8" s="107">
        <v>1</v>
      </c>
      <c r="C8" s="107" t="s">
        <v>223</v>
      </c>
      <c r="D8" s="117" t="s">
        <v>162</v>
      </c>
      <c r="E8" s="125">
        <v>12489</v>
      </c>
      <c r="F8" s="125">
        <v>5313864300</v>
      </c>
      <c r="G8" s="125">
        <v>20981</v>
      </c>
      <c r="H8" s="120" t="s">
        <v>75</v>
      </c>
      <c r="I8" s="109" t="s">
        <v>176</v>
      </c>
      <c r="J8" s="107">
        <v>1</v>
      </c>
      <c r="K8" s="131">
        <f t="shared" si="0"/>
        <v>39624</v>
      </c>
      <c r="L8" s="127">
        <f t="shared" si="0"/>
        <v>52707.199999999997</v>
      </c>
      <c r="M8" s="129">
        <v>19.05</v>
      </c>
      <c r="N8" s="129">
        <v>25.34</v>
      </c>
      <c r="O8" s="129"/>
      <c r="P8" s="129"/>
      <c r="Q8" s="107">
        <v>11</v>
      </c>
      <c r="R8" s="107">
        <v>40</v>
      </c>
      <c r="S8" s="107" t="s">
        <v>55</v>
      </c>
      <c r="T8" s="107" t="s">
        <v>38</v>
      </c>
      <c r="U8" s="107" t="s">
        <v>56</v>
      </c>
      <c r="V8" s="107" t="s">
        <v>55</v>
      </c>
      <c r="W8" s="107" t="s">
        <v>55</v>
      </c>
      <c r="X8" s="107" t="s">
        <v>38</v>
      </c>
      <c r="Y8" s="107" t="s">
        <v>55</v>
      </c>
      <c r="Z8" s="107" t="s">
        <v>32</v>
      </c>
      <c r="AA8" s="107" t="s">
        <v>35</v>
      </c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 t="s">
        <v>55</v>
      </c>
      <c r="AP8" s="107"/>
      <c r="AQ8" s="107"/>
      <c r="AR8" s="107" t="s">
        <v>55</v>
      </c>
      <c r="AS8" s="107"/>
      <c r="AT8" s="107"/>
      <c r="AU8" s="107"/>
      <c r="AV8" s="107"/>
    </row>
    <row r="9" spans="1:50" s="108" customFormat="1" ht="15.75" x14ac:dyDescent="0.25">
      <c r="A9" s="80" t="s">
        <v>439</v>
      </c>
      <c r="B9" s="107">
        <v>1</v>
      </c>
      <c r="C9" s="107" t="s">
        <v>223</v>
      </c>
      <c r="D9" s="117" t="s">
        <v>162</v>
      </c>
      <c r="E9" s="125">
        <v>12489</v>
      </c>
      <c r="F9" s="125">
        <v>5313864300</v>
      </c>
      <c r="G9" s="125">
        <v>20981</v>
      </c>
      <c r="H9" s="120" t="s">
        <v>16</v>
      </c>
      <c r="I9" s="109" t="s">
        <v>176</v>
      </c>
      <c r="J9" s="107">
        <v>1</v>
      </c>
      <c r="K9" s="131">
        <f t="shared" si="0"/>
        <v>42265.599999999999</v>
      </c>
      <c r="L9" s="127">
        <f t="shared" si="0"/>
        <v>56243.199999999997</v>
      </c>
      <c r="M9" s="129">
        <v>20.32</v>
      </c>
      <c r="N9" s="129">
        <v>27.04</v>
      </c>
      <c r="O9" s="129"/>
      <c r="P9" s="129"/>
      <c r="Q9" s="107">
        <v>11</v>
      </c>
      <c r="R9" s="107">
        <v>40</v>
      </c>
      <c r="S9" s="107" t="s">
        <v>55</v>
      </c>
      <c r="T9" s="107"/>
      <c r="U9" s="107" t="s">
        <v>56</v>
      </c>
      <c r="V9" s="107" t="s">
        <v>55</v>
      </c>
      <c r="W9" s="107" t="s">
        <v>55</v>
      </c>
      <c r="X9" s="107" t="s">
        <v>38</v>
      </c>
      <c r="Y9" s="107" t="s">
        <v>55</v>
      </c>
      <c r="Z9" s="107" t="s">
        <v>32</v>
      </c>
      <c r="AA9" s="107" t="s">
        <v>35</v>
      </c>
      <c r="AB9" s="107"/>
      <c r="AC9" s="107"/>
      <c r="AD9" s="107"/>
      <c r="AE9" s="107"/>
      <c r="AF9" s="107"/>
      <c r="AG9" s="107" t="s">
        <v>38</v>
      </c>
      <c r="AH9" s="107"/>
      <c r="AI9" s="107"/>
      <c r="AJ9" s="107"/>
      <c r="AK9" s="107"/>
      <c r="AL9" s="107"/>
      <c r="AM9" s="107"/>
      <c r="AN9" s="107"/>
      <c r="AO9" s="107" t="s">
        <v>55</v>
      </c>
      <c r="AP9" s="107" t="s">
        <v>55</v>
      </c>
      <c r="AQ9" s="107"/>
      <c r="AR9" s="107" t="s">
        <v>55</v>
      </c>
      <c r="AS9" s="107" t="s">
        <v>55</v>
      </c>
      <c r="AT9" s="107"/>
      <c r="AU9" s="107" t="s">
        <v>55</v>
      </c>
      <c r="AV9" s="107"/>
    </row>
    <row r="10" spans="1:50" s="108" customFormat="1" ht="15.75" x14ac:dyDescent="0.25">
      <c r="A10" s="80" t="s">
        <v>439</v>
      </c>
      <c r="B10" s="107">
        <v>1</v>
      </c>
      <c r="C10" s="107" t="s">
        <v>223</v>
      </c>
      <c r="D10" s="117" t="s">
        <v>162</v>
      </c>
      <c r="E10" s="125">
        <v>12489</v>
      </c>
      <c r="F10" s="125">
        <v>5313864300</v>
      </c>
      <c r="G10" s="125">
        <v>20981</v>
      </c>
      <c r="H10" s="120" t="s">
        <v>60</v>
      </c>
      <c r="I10" s="109" t="s">
        <v>173</v>
      </c>
      <c r="J10" s="107">
        <v>1</v>
      </c>
      <c r="K10" s="131">
        <f t="shared" si="0"/>
        <v>52041.599999999999</v>
      </c>
      <c r="L10" s="127">
        <f t="shared" si="0"/>
        <v>69243.199999999997</v>
      </c>
      <c r="M10" s="129">
        <v>25.02</v>
      </c>
      <c r="N10" s="129">
        <v>33.29</v>
      </c>
      <c r="O10" s="129"/>
      <c r="P10" s="129"/>
      <c r="Q10" s="107">
        <v>11</v>
      </c>
      <c r="R10" s="107">
        <v>40</v>
      </c>
      <c r="S10" s="107" t="s">
        <v>55</v>
      </c>
      <c r="T10" s="107" t="s">
        <v>29</v>
      </c>
      <c r="U10" s="107" t="s">
        <v>56</v>
      </c>
      <c r="V10" s="107" t="s">
        <v>55</v>
      </c>
      <c r="W10" s="107" t="s">
        <v>55</v>
      </c>
      <c r="X10" s="107" t="s">
        <v>38</v>
      </c>
      <c r="Y10" s="107" t="s">
        <v>55</v>
      </c>
      <c r="Z10" s="107" t="s">
        <v>32</v>
      </c>
      <c r="AA10" s="107" t="s">
        <v>35</v>
      </c>
      <c r="AB10" s="107"/>
      <c r="AC10" s="107"/>
      <c r="AD10" s="107"/>
      <c r="AE10" s="107"/>
      <c r="AF10" s="107"/>
      <c r="AG10" s="107"/>
      <c r="AH10" s="107" t="s">
        <v>55</v>
      </c>
      <c r="AI10" s="107" t="s">
        <v>55</v>
      </c>
      <c r="AJ10" s="107" t="s">
        <v>55</v>
      </c>
      <c r="AK10" s="107" t="s">
        <v>55</v>
      </c>
      <c r="AL10" s="107"/>
      <c r="AM10" s="107" t="s">
        <v>55</v>
      </c>
      <c r="AN10" s="107"/>
      <c r="AO10" s="107"/>
      <c r="AP10" s="107"/>
      <c r="AQ10" s="107"/>
      <c r="AR10" s="107" t="s">
        <v>55</v>
      </c>
      <c r="AS10" s="107"/>
      <c r="AT10" s="107"/>
      <c r="AU10" s="107"/>
      <c r="AV10" s="107" t="s">
        <v>55</v>
      </c>
    </row>
    <row r="11" spans="1:50" s="108" customFormat="1" ht="15.75" x14ac:dyDescent="0.25">
      <c r="A11" s="80" t="s">
        <v>439</v>
      </c>
      <c r="B11" s="107">
        <v>1</v>
      </c>
      <c r="C11" s="107" t="s">
        <v>223</v>
      </c>
      <c r="D11" s="117" t="s">
        <v>162</v>
      </c>
      <c r="E11" s="125">
        <v>12489</v>
      </c>
      <c r="F11" s="125">
        <v>5313864300</v>
      </c>
      <c r="G11" s="125">
        <v>20981</v>
      </c>
      <c r="H11" s="120" t="s">
        <v>47</v>
      </c>
      <c r="I11" s="109" t="s">
        <v>173</v>
      </c>
      <c r="J11" s="107">
        <v>1</v>
      </c>
      <c r="K11" s="131">
        <f t="shared" si="0"/>
        <v>58344</v>
      </c>
      <c r="L11" s="127">
        <f t="shared" si="0"/>
        <v>78936</v>
      </c>
      <c r="M11" s="129">
        <v>28.05</v>
      </c>
      <c r="N11" s="129">
        <v>37.950000000000003</v>
      </c>
      <c r="O11" s="129"/>
      <c r="P11" s="129"/>
      <c r="Q11" s="107">
        <v>11</v>
      </c>
      <c r="R11" s="107">
        <v>40</v>
      </c>
      <c r="S11" s="107" t="s">
        <v>55</v>
      </c>
      <c r="T11" s="107" t="s">
        <v>28</v>
      </c>
      <c r="U11" s="107" t="s">
        <v>56</v>
      </c>
      <c r="V11" s="107" t="s">
        <v>55</v>
      </c>
      <c r="W11" s="107" t="s">
        <v>55</v>
      </c>
      <c r="X11" s="107"/>
      <c r="Y11" s="107" t="s">
        <v>55</v>
      </c>
      <c r="Z11" s="107" t="s">
        <v>32</v>
      </c>
      <c r="AA11" s="107" t="s">
        <v>35</v>
      </c>
      <c r="AB11" s="107"/>
      <c r="AC11" s="107"/>
      <c r="AD11" s="107"/>
      <c r="AE11" s="107"/>
      <c r="AF11" s="107"/>
      <c r="AG11" s="107" t="s">
        <v>55</v>
      </c>
      <c r="AH11" s="107" t="s">
        <v>55</v>
      </c>
      <c r="AI11" s="107" t="s">
        <v>55</v>
      </c>
      <c r="AJ11" s="107" t="s">
        <v>55</v>
      </c>
      <c r="AK11" s="107" t="s">
        <v>55</v>
      </c>
      <c r="AL11" s="107"/>
      <c r="AM11" s="107" t="s">
        <v>55</v>
      </c>
      <c r="AN11" s="107"/>
      <c r="AO11" s="107"/>
      <c r="AP11" s="107"/>
      <c r="AQ11" s="107"/>
      <c r="AR11" s="107" t="s">
        <v>55</v>
      </c>
      <c r="AS11" s="107"/>
      <c r="AT11" s="107"/>
      <c r="AU11" s="107"/>
      <c r="AV11" s="107" t="s">
        <v>55</v>
      </c>
    </row>
    <row r="12" spans="1:50" s="1" customFormat="1" ht="15.75" x14ac:dyDescent="0.25">
      <c r="A12" s="69"/>
      <c r="B12" s="25">
        <v>1</v>
      </c>
      <c r="C12" s="3" t="s">
        <v>223</v>
      </c>
      <c r="D12" s="19" t="s">
        <v>92</v>
      </c>
      <c r="E12" s="27">
        <v>21000</v>
      </c>
      <c r="F12" s="27">
        <v>4855090000</v>
      </c>
      <c r="G12" s="27">
        <v>21136</v>
      </c>
      <c r="H12" s="6" t="s">
        <v>0</v>
      </c>
      <c r="I12" s="6" t="s">
        <v>177</v>
      </c>
      <c r="J12" s="3">
        <v>1</v>
      </c>
      <c r="K12" s="36">
        <v>75605</v>
      </c>
      <c r="L12" s="28">
        <v>98315</v>
      </c>
      <c r="M12" s="33">
        <v>36.35</v>
      </c>
      <c r="N12" s="33">
        <v>47.27</v>
      </c>
      <c r="O12" s="33"/>
      <c r="P12" s="33"/>
      <c r="Q12" s="3">
        <v>10</v>
      </c>
      <c r="R12" s="3">
        <v>40</v>
      </c>
      <c r="S12" s="3" t="s">
        <v>262</v>
      </c>
      <c r="T12" s="3" t="s">
        <v>27</v>
      </c>
      <c r="U12" s="3"/>
      <c r="V12" s="3" t="s">
        <v>262</v>
      </c>
      <c r="W12" s="3" t="s">
        <v>262</v>
      </c>
      <c r="X12" s="3" t="s">
        <v>31</v>
      </c>
      <c r="Y12" s="3" t="s">
        <v>262</v>
      </c>
      <c r="Z12" s="3" t="s">
        <v>33</v>
      </c>
      <c r="AA12" s="3" t="s">
        <v>35</v>
      </c>
      <c r="AB12" s="3" t="s">
        <v>262</v>
      </c>
      <c r="AC12" s="3" t="s">
        <v>262</v>
      </c>
      <c r="AD12" s="3" t="s">
        <v>262</v>
      </c>
      <c r="AE12" s="3" t="s">
        <v>262</v>
      </c>
      <c r="AF12" s="3" t="s">
        <v>262</v>
      </c>
      <c r="AG12" s="3" t="s">
        <v>262</v>
      </c>
      <c r="AH12" s="3" t="s">
        <v>262</v>
      </c>
      <c r="AI12" s="3" t="s">
        <v>262</v>
      </c>
      <c r="AJ12" s="3" t="s">
        <v>262</v>
      </c>
      <c r="AK12" s="3" t="s">
        <v>262</v>
      </c>
      <c r="AL12" s="3" t="s">
        <v>262</v>
      </c>
      <c r="AM12" s="3" t="s">
        <v>262</v>
      </c>
      <c r="AN12" s="3" t="s">
        <v>262</v>
      </c>
      <c r="AO12" s="3" t="s">
        <v>262</v>
      </c>
      <c r="AP12" s="3" t="s">
        <v>262</v>
      </c>
      <c r="AQ12" s="3" t="s">
        <v>262</v>
      </c>
      <c r="AR12" s="3" t="s">
        <v>262</v>
      </c>
      <c r="AS12" s="3"/>
      <c r="AT12" s="3" t="s">
        <v>262</v>
      </c>
      <c r="AU12" s="3"/>
      <c r="AV12" s="3"/>
    </row>
    <row r="13" spans="1:50" s="1" customFormat="1" ht="15.75" x14ac:dyDescent="0.25">
      <c r="A13" s="69"/>
      <c r="B13" s="25">
        <v>1</v>
      </c>
      <c r="C13" s="3" t="s">
        <v>236</v>
      </c>
      <c r="D13" s="19" t="s">
        <v>92</v>
      </c>
      <c r="E13" s="27">
        <v>21000</v>
      </c>
      <c r="F13" s="27">
        <v>4855090000</v>
      </c>
      <c r="G13" s="27">
        <v>21136</v>
      </c>
      <c r="H13" s="6" t="s">
        <v>380</v>
      </c>
      <c r="I13" s="6" t="s">
        <v>176</v>
      </c>
      <c r="J13" s="3">
        <v>1</v>
      </c>
      <c r="K13" s="36">
        <v>50346</v>
      </c>
      <c r="L13" s="28">
        <v>65472</v>
      </c>
      <c r="M13" s="33">
        <v>24.21</v>
      </c>
      <c r="N13" s="33">
        <v>31.48</v>
      </c>
      <c r="O13" s="33"/>
      <c r="P13" s="33"/>
      <c r="Q13" s="3">
        <v>10</v>
      </c>
      <c r="R13" s="3">
        <v>40</v>
      </c>
      <c r="S13" s="3" t="s">
        <v>262</v>
      </c>
      <c r="T13" s="3" t="s">
        <v>111</v>
      </c>
      <c r="U13" s="3"/>
      <c r="V13" s="3" t="s">
        <v>262</v>
      </c>
      <c r="W13" s="3" t="s">
        <v>262</v>
      </c>
      <c r="X13" s="3" t="s">
        <v>31</v>
      </c>
      <c r="Y13" s="3" t="s">
        <v>262</v>
      </c>
      <c r="Z13" s="3" t="s">
        <v>33</v>
      </c>
      <c r="AA13" s="3" t="s">
        <v>35</v>
      </c>
      <c r="AB13" s="3" t="s">
        <v>262</v>
      </c>
      <c r="AC13" s="3" t="s">
        <v>262</v>
      </c>
      <c r="AD13" s="3" t="s">
        <v>262</v>
      </c>
      <c r="AE13" s="3" t="s">
        <v>262</v>
      </c>
      <c r="AF13" s="3"/>
      <c r="AG13" s="3"/>
      <c r="AH13" s="3"/>
      <c r="AI13" s="3"/>
      <c r="AJ13" s="3"/>
      <c r="AK13" s="3"/>
      <c r="AL13" s="3" t="s">
        <v>262</v>
      </c>
      <c r="AM13" s="3"/>
      <c r="AN13" s="3" t="s">
        <v>262</v>
      </c>
      <c r="AO13" s="3" t="s">
        <v>262</v>
      </c>
      <c r="AP13" s="3" t="s">
        <v>262</v>
      </c>
      <c r="AQ13" s="3" t="s">
        <v>262</v>
      </c>
      <c r="AR13" s="3" t="s">
        <v>262</v>
      </c>
      <c r="AS13" s="3"/>
      <c r="AT13" s="3"/>
      <c r="AU13" s="3" t="s">
        <v>262</v>
      </c>
      <c r="AV13" s="3"/>
    </row>
    <row r="14" spans="1:50" s="1" customFormat="1" ht="15.75" x14ac:dyDescent="0.25">
      <c r="A14" s="69"/>
      <c r="B14" s="25">
        <v>1</v>
      </c>
      <c r="C14" s="3" t="s">
        <v>223</v>
      </c>
      <c r="D14" s="19" t="s">
        <v>92</v>
      </c>
      <c r="E14" s="27">
        <v>21000</v>
      </c>
      <c r="F14" s="27">
        <v>4855090000</v>
      </c>
      <c r="G14" s="27">
        <v>21136</v>
      </c>
      <c r="H14" s="6" t="s">
        <v>381</v>
      </c>
      <c r="I14" s="6" t="s">
        <v>176</v>
      </c>
      <c r="J14" s="3">
        <v>1</v>
      </c>
      <c r="K14" s="36">
        <v>46169</v>
      </c>
      <c r="L14" s="28">
        <v>60009</v>
      </c>
      <c r="M14" s="33">
        <v>22.2</v>
      </c>
      <c r="N14" s="33">
        <v>28.85</v>
      </c>
      <c r="O14" s="33"/>
      <c r="P14" s="33"/>
      <c r="Q14" s="3">
        <v>10</v>
      </c>
      <c r="R14" s="3">
        <v>40</v>
      </c>
      <c r="S14" s="3" t="s">
        <v>262</v>
      </c>
      <c r="T14" s="3" t="s">
        <v>111</v>
      </c>
      <c r="U14" s="3"/>
      <c r="V14" s="3" t="s">
        <v>262</v>
      </c>
      <c r="W14" s="3" t="s">
        <v>262</v>
      </c>
      <c r="X14" s="3" t="s">
        <v>31</v>
      </c>
      <c r="Y14" s="3" t="s">
        <v>262</v>
      </c>
      <c r="Z14" s="3" t="s">
        <v>33</v>
      </c>
      <c r="AA14" s="3" t="s">
        <v>35</v>
      </c>
      <c r="AB14" s="3" t="s">
        <v>262</v>
      </c>
      <c r="AC14" s="3" t="s">
        <v>262</v>
      </c>
      <c r="AD14" s="3" t="s">
        <v>262</v>
      </c>
      <c r="AE14" s="3" t="s">
        <v>262</v>
      </c>
      <c r="AF14" s="3"/>
      <c r="AG14" s="3"/>
      <c r="AH14" s="3"/>
      <c r="AI14" s="3"/>
      <c r="AJ14" s="3"/>
      <c r="AK14" s="3"/>
      <c r="AL14" s="3" t="s">
        <v>262</v>
      </c>
      <c r="AM14" s="3"/>
      <c r="AN14" s="3" t="s">
        <v>262</v>
      </c>
      <c r="AO14" s="3" t="s">
        <v>262</v>
      </c>
      <c r="AP14" s="3" t="s">
        <v>262</v>
      </c>
      <c r="AQ14" s="3" t="s">
        <v>262</v>
      </c>
      <c r="AR14" s="3" t="s">
        <v>262</v>
      </c>
      <c r="AS14" s="3"/>
      <c r="AT14" s="3"/>
      <c r="AU14" s="3" t="s">
        <v>262</v>
      </c>
      <c r="AV14" s="3"/>
    </row>
    <row r="15" spans="1:50" s="1" customFormat="1" ht="15.75" x14ac:dyDescent="0.25">
      <c r="A15" s="69"/>
      <c r="B15" s="25">
        <v>1</v>
      </c>
      <c r="C15" s="3" t="s">
        <v>223</v>
      </c>
      <c r="D15" s="19" t="s">
        <v>92</v>
      </c>
      <c r="E15" s="27">
        <v>21000</v>
      </c>
      <c r="F15" s="27">
        <v>4855090000</v>
      </c>
      <c r="G15" s="27">
        <v>21136</v>
      </c>
      <c r="H15" s="6" t="s">
        <v>268</v>
      </c>
      <c r="I15" s="6" t="s">
        <v>173</v>
      </c>
      <c r="J15" s="3">
        <v>3</v>
      </c>
      <c r="K15" s="36">
        <v>50346</v>
      </c>
      <c r="L15" s="28">
        <v>65472</v>
      </c>
      <c r="M15" s="33">
        <v>24.21</v>
      </c>
      <c r="N15" s="33">
        <v>31.48</v>
      </c>
      <c r="O15" s="33"/>
      <c r="P15" s="33"/>
      <c r="Q15" s="3">
        <v>10</v>
      </c>
      <c r="R15" s="3">
        <v>40</v>
      </c>
      <c r="S15" s="3" t="s">
        <v>262</v>
      </c>
      <c r="T15" s="3" t="s">
        <v>28</v>
      </c>
      <c r="U15" s="3"/>
      <c r="V15" s="3" t="s">
        <v>262</v>
      </c>
      <c r="W15" s="3" t="s">
        <v>262</v>
      </c>
      <c r="X15" s="3" t="s">
        <v>31</v>
      </c>
      <c r="Y15" s="3" t="s">
        <v>262</v>
      </c>
      <c r="Z15" s="3" t="s">
        <v>33</v>
      </c>
      <c r="AA15" s="3" t="s">
        <v>35</v>
      </c>
      <c r="AB15" s="3" t="s">
        <v>262</v>
      </c>
      <c r="AC15" s="3" t="s">
        <v>262</v>
      </c>
      <c r="AD15" s="3"/>
      <c r="AE15" s="3" t="s">
        <v>262</v>
      </c>
      <c r="AF15" s="3"/>
      <c r="AG15" s="3" t="s">
        <v>262</v>
      </c>
      <c r="AH15" s="3" t="s">
        <v>262</v>
      </c>
      <c r="AI15" s="3" t="s">
        <v>262</v>
      </c>
      <c r="AJ15" s="3" t="s">
        <v>262</v>
      </c>
      <c r="AK15" s="3" t="s">
        <v>262</v>
      </c>
      <c r="AL15" s="3" t="s">
        <v>262</v>
      </c>
      <c r="AM15" s="3" t="s">
        <v>262</v>
      </c>
      <c r="AN15" s="3" t="s">
        <v>262</v>
      </c>
      <c r="AO15" s="3" t="s">
        <v>262</v>
      </c>
      <c r="AP15" s="3"/>
      <c r="AQ15" s="3" t="s">
        <v>262</v>
      </c>
      <c r="AR15" s="3" t="s">
        <v>262</v>
      </c>
      <c r="AS15" s="3"/>
      <c r="AT15" s="3" t="s">
        <v>262</v>
      </c>
      <c r="AU15" s="3" t="s">
        <v>262</v>
      </c>
      <c r="AV15" s="3" t="s">
        <v>262</v>
      </c>
    </row>
    <row r="16" spans="1:50" s="16" customFormat="1" ht="15.75" x14ac:dyDescent="0.25">
      <c r="A16" s="81" t="s">
        <v>439</v>
      </c>
      <c r="B16" s="119">
        <v>1</v>
      </c>
      <c r="C16" s="119" t="s">
        <v>223</v>
      </c>
      <c r="D16" s="114" t="s">
        <v>94</v>
      </c>
      <c r="E16" s="126">
        <v>22514</v>
      </c>
      <c r="F16" s="126">
        <v>6292688100</v>
      </c>
      <c r="G16" s="126">
        <v>30444</v>
      </c>
      <c r="H16" s="113" t="s">
        <v>0</v>
      </c>
      <c r="I16" s="113" t="s">
        <v>177</v>
      </c>
      <c r="J16" s="119">
        <v>1</v>
      </c>
      <c r="K16" s="132">
        <v>85384</v>
      </c>
      <c r="L16" s="128">
        <v>113817</v>
      </c>
      <c r="M16" s="130">
        <v>41.05</v>
      </c>
      <c r="N16" s="130">
        <v>54.72</v>
      </c>
      <c r="O16" s="130"/>
      <c r="P16" s="130"/>
      <c r="Q16" s="119">
        <v>8</v>
      </c>
      <c r="R16" s="119">
        <v>40</v>
      </c>
      <c r="S16" s="119"/>
      <c r="T16" s="115" t="s">
        <v>27</v>
      </c>
      <c r="U16" s="119"/>
      <c r="V16" s="119" t="s">
        <v>262</v>
      </c>
      <c r="W16" s="119" t="s">
        <v>55</v>
      </c>
      <c r="X16" s="119" t="s">
        <v>31</v>
      </c>
      <c r="Y16" s="119" t="s">
        <v>262</v>
      </c>
      <c r="Z16" s="119" t="s">
        <v>33</v>
      </c>
      <c r="AA16" s="119" t="s">
        <v>35</v>
      </c>
      <c r="AB16" s="119" t="s">
        <v>262</v>
      </c>
      <c r="AC16" s="119" t="s">
        <v>262</v>
      </c>
      <c r="AD16" s="119" t="s">
        <v>262</v>
      </c>
      <c r="AE16" s="119" t="s">
        <v>262</v>
      </c>
      <c r="AF16" s="119" t="s">
        <v>262</v>
      </c>
      <c r="AG16" s="119" t="s">
        <v>262</v>
      </c>
      <c r="AH16" s="119" t="s">
        <v>262</v>
      </c>
      <c r="AI16" s="119" t="s">
        <v>262</v>
      </c>
      <c r="AJ16" s="119" t="s">
        <v>262</v>
      </c>
      <c r="AK16" s="119" t="s">
        <v>262</v>
      </c>
      <c r="AL16" s="119" t="s">
        <v>262</v>
      </c>
      <c r="AM16" s="119" t="s">
        <v>262</v>
      </c>
      <c r="AN16" s="119" t="s">
        <v>262</v>
      </c>
      <c r="AO16" s="119" t="s">
        <v>262</v>
      </c>
      <c r="AP16" s="119" t="s">
        <v>262</v>
      </c>
      <c r="AQ16" s="119" t="s">
        <v>262</v>
      </c>
      <c r="AR16" s="119" t="s">
        <v>262</v>
      </c>
      <c r="AS16" s="119" t="s">
        <v>262</v>
      </c>
      <c r="AT16" s="119" t="s">
        <v>262</v>
      </c>
      <c r="AU16" s="119" t="s">
        <v>262</v>
      </c>
      <c r="AV16" s="119" t="s">
        <v>262</v>
      </c>
    </row>
    <row r="17" spans="1:289" s="16" customFormat="1" ht="15.75" x14ac:dyDescent="0.25">
      <c r="A17" s="81" t="s">
        <v>439</v>
      </c>
      <c r="B17" s="119">
        <v>1</v>
      </c>
      <c r="C17" s="119" t="s">
        <v>223</v>
      </c>
      <c r="D17" s="114" t="s">
        <v>94</v>
      </c>
      <c r="E17" s="126">
        <v>22514</v>
      </c>
      <c r="F17" s="126">
        <v>6292688100</v>
      </c>
      <c r="G17" s="126">
        <v>30444</v>
      </c>
      <c r="H17" s="113" t="s">
        <v>69</v>
      </c>
      <c r="I17" s="113" t="s">
        <v>176</v>
      </c>
      <c r="J17" s="119">
        <v>1.5</v>
      </c>
      <c r="K17" s="132">
        <v>52540</v>
      </c>
      <c r="L17" s="128">
        <v>70054</v>
      </c>
      <c r="M17" s="130">
        <v>25.26</v>
      </c>
      <c r="N17" s="130">
        <v>33.68</v>
      </c>
      <c r="O17" s="130"/>
      <c r="P17" s="130"/>
      <c r="Q17" s="119">
        <v>8</v>
      </c>
      <c r="R17" s="119">
        <v>40</v>
      </c>
      <c r="S17" s="119"/>
      <c r="T17" s="119"/>
      <c r="U17" s="119"/>
      <c r="V17" s="119" t="s">
        <v>262</v>
      </c>
      <c r="W17" s="119" t="s">
        <v>55</v>
      </c>
      <c r="X17" s="119" t="s">
        <v>269</v>
      </c>
      <c r="Y17" s="119" t="s">
        <v>262</v>
      </c>
      <c r="Z17" s="119" t="s">
        <v>33</v>
      </c>
      <c r="AA17" s="119" t="s">
        <v>35</v>
      </c>
      <c r="AB17" s="119"/>
      <c r="AC17" s="119" t="s">
        <v>262</v>
      </c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 t="s">
        <v>262</v>
      </c>
      <c r="AP17" s="119" t="s">
        <v>262</v>
      </c>
      <c r="AQ17" s="119" t="s">
        <v>262</v>
      </c>
      <c r="AR17" s="119" t="s">
        <v>262</v>
      </c>
      <c r="AS17" s="119" t="s">
        <v>262</v>
      </c>
      <c r="AT17" s="119"/>
      <c r="AU17" s="119" t="s">
        <v>262</v>
      </c>
      <c r="AV17" s="119" t="s">
        <v>262</v>
      </c>
    </row>
    <row r="18" spans="1:289" s="16" customFormat="1" ht="15.75" x14ac:dyDescent="0.25">
      <c r="A18" s="81" t="s">
        <v>439</v>
      </c>
      <c r="B18" s="119">
        <v>1</v>
      </c>
      <c r="C18" s="119" t="s">
        <v>223</v>
      </c>
      <c r="D18" s="114" t="s">
        <v>94</v>
      </c>
      <c r="E18" s="126">
        <v>22514</v>
      </c>
      <c r="F18" s="126">
        <v>6292688100</v>
      </c>
      <c r="G18" s="126">
        <v>30444</v>
      </c>
      <c r="H18" s="113" t="s">
        <v>89</v>
      </c>
      <c r="I18" s="113" t="s">
        <v>173</v>
      </c>
      <c r="J18" s="119">
        <v>3</v>
      </c>
      <c r="K18" s="132">
        <v>59425</v>
      </c>
      <c r="L18" s="128">
        <v>79248</v>
      </c>
      <c r="M18" s="130">
        <v>28.57</v>
      </c>
      <c r="N18" s="130">
        <v>38.1</v>
      </c>
      <c r="O18" s="130"/>
      <c r="P18" s="130"/>
      <c r="Q18" s="119">
        <v>8</v>
      </c>
      <c r="R18" s="119">
        <v>40</v>
      </c>
      <c r="S18" s="119"/>
      <c r="T18" s="119" t="s">
        <v>29</v>
      </c>
      <c r="U18" s="119"/>
      <c r="V18" s="119" t="s">
        <v>262</v>
      </c>
      <c r="W18" s="119" t="s">
        <v>55</v>
      </c>
      <c r="X18" s="119" t="s">
        <v>269</v>
      </c>
      <c r="Y18" s="119" t="s">
        <v>262</v>
      </c>
      <c r="Z18" s="119" t="s">
        <v>33</v>
      </c>
      <c r="AA18" s="119" t="s">
        <v>35</v>
      </c>
      <c r="AB18" s="119"/>
      <c r="AC18" s="119" t="s">
        <v>262</v>
      </c>
      <c r="AD18" s="119"/>
      <c r="AE18" s="119" t="s">
        <v>262</v>
      </c>
      <c r="AF18" s="119"/>
      <c r="AG18" s="119"/>
      <c r="AH18" s="119" t="s">
        <v>262</v>
      </c>
      <c r="AI18" s="119" t="s">
        <v>262</v>
      </c>
      <c r="AJ18" s="119" t="s">
        <v>262</v>
      </c>
      <c r="AK18" s="119" t="s">
        <v>262</v>
      </c>
      <c r="AL18" s="119" t="s">
        <v>262</v>
      </c>
      <c r="AM18" s="119"/>
      <c r="AN18" s="119" t="s">
        <v>262</v>
      </c>
      <c r="AO18" s="119" t="s">
        <v>262</v>
      </c>
      <c r="AP18" s="119" t="s">
        <v>262</v>
      </c>
      <c r="AQ18" s="119" t="s">
        <v>262</v>
      </c>
      <c r="AR18" s="119" t="s">
        <v>262</v>
      </c>
      <c r="AS18" s="119" t="s">
        <v>262</v>
      </c>
      <c r="AT18" s="119"/>
      <c r="AU18" s="119" t="s">
        <v>262</v>
      </c>
      <c r="AV18" s="119" t="s">
        <v>262</v>
      </c>
    </row>
    <row r="19" spans="1:289" s="164" customFormat="1" ht="15.75" x14ac:dyDescent="0.25">
      <c r="A19" s="81" t="s">
        <v>439</v>
      </c>
      <c r="B19" s="190">
        <v>1</v>
      </c>
      <c r="C19" s="190" t="s">
        <v>223</v>
      </c>
      <c r="D19" s="182" t="s">
        <v>180</v>
      </c>
      <c r="E19" s="198">
        <v>31000</v>
      </c>
      <c r="F19" s="198">
        <v>8384938400</v>
      </c>
      <c r="G19" s="198">
        <v>46330</v>
      </c>
      <c r="H19" s="176" t="s">
        <v>0</v>
      </c>
      <c r="I19" s="176" t="s">
        <v>177</v>
      </c>
      <c r="J19" s="190">
        <v>1</v>
      </c>
      <c r="K19" s="209">
        <v>99403</v>
      </c>
      <c r="L19" s="201">
        <v>146723</v>
      </c>
      <c r="M19" s="205">
        <v>45.51</v>
      </c>
      <c r="N19" s="205">
        <v>70.540000000000006</v>
      </c>
      <c r="O19" s="205"/>
      <c r="P19" s="205"/>
      <c r="Q19" s="190">
        <v>12</v>
      </c>
      <c r="R19" s="190">
        <v>40</v>
      </c>
      <c r="S19" s="190"/>
      <c r="T19" s="190" t="s">
        <v>27</v>
      </c>
      <c r="U19" s="190"/>
      <c r="V19" s="190" t="s">
        <v>260</v>
      </c>
      <c r="W19" s="190" t="s">
        <v>260</v>
      </c>
      <c r="X19" s="190" t="s">
        <v>31</v>
      </c>
      <c r="Y19" s="190"/>
      <c r="Z19" s="190" t="s">
        <v>33</v>
      </c>
      <c r="AA19" s="190" t="s">
        <v>35</v>
      </c>
      <c r="AB19" s="190" t="s">
        <v>262</v>
      </c>
      <c r="AC19" s="190" t="s">
        <v>262</v>
      </c>
      <c r="AD19" s="190" t="s">
        <v>262</v>
      </c>
      <c r="AE19" s="190" t="s">
        <v>262</v>
      </c>
      <c r="AF19" s="190" t="s">
        <v>262</v>
      </c>
      <c r="AG19" s="190" t="s">
        <v>262</v>
      </c>
      <c r="AH19" s="190" t="s">
        <v>262</v>
      </c>
      <c r="AI19" s="190" t="s">
        <v>262</v>
      </c>
      <c r="AJ19" s="190" t="s">
        <v>262</v>
      </c>
      <c r="AK19" s="190" t="s">
        <v>262</v>
      </c>
      <c r="AL19" s="190" t="s">
        <v>262</v>
      </c>
      <c r="AM19" s="190" t="s">
        <v>262</v>
      </c>
      <c r="AN19" s="190" t="s">
        <v>262</v>
      </c>
      <c r="AO19" s="190" t="s">
        <v>262</v>
      </c>
      <c r="AP19" s="190" t="s">
        <v>262</v>
      </c>
      <c r="AQ19" s="190" t="s">
        <v>262</v>
      </c>
      <c r="AR19" s="190" t="s">
        <v>262</v>
      </c>
      <c r="AS19" s="190"/>
      <c r="AT19" s="190" t="s">
        <v>262</v>
      </c>
      <c r="AU19" s="190" t="s">
        <v>262</v>
      </c>
      <c r="AV19" s="190" t="s">
        <v>261</v>
      </c>
    </row>
    <row r="20" spans="1:289" s="164" customFormat="1" ht="15.75" x14ac:dyDescent="0.25">
      <c r="A20" s="81" t="s">
        <v>439</v>
      </c>
      <c r="B20" s="190">
        <v>1</v>
      </c>
      <c r="C20" s="190" t="s">
        <v>223</v>
      </c>
      <c r="D20" s="182" t="s">
        <v>180</v>
      </c>
      <c r="E20" s="198">
        <v>31000</v>
      </c>
      <c r="F20" s="198">
        <v>8384938400</v>
      </c>
      <c r="G20" s="198">
        <v>46330</v>
      </c>
      <c r="H20" s="176" t="s">
        <v>338</v>
      </c>
      <c r="I20" s="176" t="s">
        <v>176</v>
      </c>
      <c r="J20" s="190">
        <v>2</v>
      </c>
      <c r="K20" s="209">
        <v>57678</v>
      </c>
      <c r="L20" s="201">
        <v>89419</v>
      </c>
      <c r="M20" s="205">
        <v>27.73</v>
      </c>
      <c r="N20" s="205">
        <v>42.99</v>
      </c>
      <c r="O20" s="205"/>
      <c r="P20" s="205"/>
      <c r="Q20" s="190">
        <v>12</v>
      </c>
      <c r="R20" s="190">
        <v>40</v>
      </c>
      <c r="S20" s="190"/>
      <c r="T20" s="190"/>
      <c r="U20" s="190"/>
      <c r="V20" s="190" t="s">
        <v>260</v>
      </c>
      <c r="W20" s="190" t="s">
        <v>260</v>
      </c>
      <c r="X20" s="190"/>
      <c r="Y20" s="190"/>
      <c r="Z20" s="190" t="s">
        <v>32</v>
      </c>
      <c r="AA20" s="190" t="s">
        <v>35</v>
      </c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 t="s">
        <v>261</v>
      </c>
      <c r="AO20" s="190" t="s">
        <v>261</v>
      </c>
      <c r="AP20" s="190" t="s">
        <v>261</v>
      </c>
      <c r="AQ20" s="190"/>
      <c r="AR20" s="190" t="s">
        <v>261</v>
      </c>
      <c r="AS20" s="190"/>
      <c r="AT20" s="190"/>
      <c r="AU20" s="190" t="s">
        <v>261</v>
      </c>
      <c r="AV20" s="190"/>
    </row>
    <row r="21" spans="1:289" s="164" customFormat="1" ht="15.75" x14ac:dyDescent="0.25">
      <c r="A21" s="81" t="s">
        <v>439</v>
      </c>
      <c r="B21" s="190">
        <v>1</v>
      </c>
      <c r="C21" s="190" t="s">
        <v>223</v>
      </c>
      <c r="D21" s="182" t="s">
        <v>180</v>
      </c>
      <c r="E21" s="198">
        <v>31000</v>
      </c>
      <c r="F21" s="198">
        <v>8384938400</v>
      </c>
      <c r="G21" s="198">
        <v>46330</v>
      </c>
      <c r="H21" s="176" t="s">
        <v>339</v>
      </c>
      <c r="I21" s="176" t="s">
        <v>176</v>
      </c>
      <c r="J21" s="190">
        <v>2</v>
      </c>
      <c r="K21" s="209">
        <v>57678</v>
      </c>
      <c r="L21" s="201">
        <v>89419</v>
      </c>
      <c r="M21" s="205">
        <v>27.73</v>
      </c>
      <c r="N21" s="205">
        <v>42.99</v>
      </c>
      <c r="O21" s="205"/>
      <c r="P21" s="205"/>
      <c r="Q21" s="190">
        <v>12</v>
      </c>
      <c r="R21" s="190">
        <v>40</v>
      </c>
      <c r="S21" s="190"/>
      <c r="T21" s="190"/>
      <c r="U21" s="190"/>
      <c r="V21" s="190" t="s">
        <v>260</v>
      </c>
      <c r="W21" s="190" t="s">
        <v>260</v>
      </c>
      <c r="X21" s="190"/>
      <c r="Y21" s="190"/>
      <c r="Z21" s="190" t="s">
        <v>32</v>
      </c>
      <c r="AA21" s="190" t="s">
        <v>35</v>
      </c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 t="s">
        <v>261</v>
      </c>
      <c r="AO21" s="190" t="s">
        <v>261</v>
      </c>
      <c r="AP21" s="190"/>
      <c r="AQ21" s="190"/>
      <c r="AR21" s="190" t="s">
        <v>261</v>
      </c>
      <c r="AS21" s="190"/>
      <c r="AT21" s="190"/>
      <c r="AU21" s="190" t="s">
        <v>261</v>
      </c>
      <c r="AV21" s="190"/>
    </row>
    <row r="22" spans="1:289" s="164" customFormat="1" ht="15.75" x14ac:dyDescent="0.25">
      <c r="A22" s="81" t="s">
        <v>439</v>
      </c>
      <c r="B22" s="190">
        <v>1</v>
      </c>
      <c r="C22" s="190" t="s">
        <v>223</v>
      </c>
      <c r="D22" s="182" t="s">
        <v>180</v>
      </c>
      <c r="E22" s="198">
        <v>31000</v>
      </c>
      <c r="F22" s="198">
        <v>8384938400</v>
      </c>
      <c r="G22" s="198">
        <v>46330</v>
      </c>
      <c r="H22" s="40" t="s">
        <v>340</v>
      </c>
      <c r="I22" s="181" t="s">
        <v>173</v>
      </c>
      <c r="J22" s="41">
        <v>0</v>
      </c>
      <c r="K22" s="42">
        <v>73132</v>
      </c>
      <c r="L22" s="43">
        <v>113339</v>
      </c>
      <c r="M22" s="44">
        <v>35.159999999999997</v>
      </c>
      <c r="N22" s="44">
        <v>54.49</v>
      </c>
      <c r="O22" s="44"/>
      <c r="P22" s="44"/>
      <c r="Q22" s="41">
        <v>12</v>
      </c>
      <c r="R22" s="41">
        <v>40</v>
      </c>
      <c r="S22" s="190"/>
      <c r="T22" s="190" t="s">
        <v>28</v>
      </c>
      <c r="U22" s="190" t="s">
        <v>337</v>
      </c>
      <c r="V22" s="190" t="s">
        <v>260</v>
      </c>
      <c r="W22" s="190" t="s">
        <v>260</v>
      </c>
      <c r="X22" s="190"/>
      <c r="Y22" s="190"/>
      <c r="Z22" s="190" t="s">
        <v>32</v>
      </c>
      <c r="AA22" s="190" t="s">
        <v>35</v>
      </c>
      <c r="AB22" s="190"/>
      <c r="AC22" s="190"/>
      <c r="AD22" s="190"/>
      <c r="AE22" s="190"/>
      <c r="AF22" s="190"/>
      <c r="AG22" s="190" t="s">
        <v>261</v>
      </c>
      <c r="AH22" s="190" t="s">
        <v>262</v>
      </c>
      <c r="AI22" s="190" t="s">
        <v>262</v>
      </c>
      <c r="AJ22" s="190" t="s">
        <v>262</v>
      </c>
      <c r="AK22" s="190" t="s">
        <v>262</v>
      </c>
      <c r="AL22" s="190" t="s">
        <v>262</v>
      </c>
      <c r="AM22" s="190" t="s">
        <v>262</v>
      </c>
      <c r="AN22" s="190" t="s">
        <v>262</v>
      </c>
      <c r="AO22" s="190"/>
      <c r="AP22" s="190"/>
      <c r="AQ22" s="190"/>
      <c r="AR22" s="190" t="s">
        <v>261</v>
      </c>
      <c r="AS22" s="190"/>
      <c r="AT22" s="190" t="s">
        <v>261</v>
      </c>
      <c r="AU22" s="190"/>
      <c r="AV22" s="190" t="s">
        <v>261</v>
      </c>
    </row>
    <row r="23" spans="1:289" s="164" customFormat="1" ht="15.75" x14ac:dyDescent="0.25">
      <c r="A23" s="81" t="s">
        <v>439</v>
      </c>
      <c r="B23" s="190">
        <v>1</v>
      </c>
      <c r="C23" s="190" t="s">
        <v>223</v>
      </c>
      <c r="D23" s="182" t="s">
        <v>180</v>
      </c>
      <c r="E23" s="198">
        <v>31000</v>
      </c>
      <c r="F23" s="198">
        <v>8384938400</v>
      </c>
      <c r="G23" s="198">
        <v>46330</v>
      </c>
      <c r="H23" s="176" t="s">
        <v>341</v>
      </c>
      <c r="I23" s="176" t="s">
        <v>173</v>
      </c>
      <c r="J23" s="190">
        <v>4</v>
      </c>
      <c r="K23" s="209">
        <v>60569</v>
      </c>
      <c r="L23" s="201">
        <v>93891</v>
      </c>
      <c r="M23" s="205">
        <v>29.12</v>
      </c>
      <c r="N23" s="205">
        <v>45.14</v>
      </c>
      <c r="O23" s="205"/>
      <c r="P23" s="205"/>
      <c r="Q23" s="190">
        <v>12</v>
      </c>
      <c r="R23" s="190">
        <v>40</v>
      </c>
      <c r="S23" s="190"/>
      <c r="T23" s="190" t="s">
        <v>145</v>
      </c>
      <c r="U23" s="190" t="s">
        <v>337</v>
      </c>
      <c r="V23" s="190" t="s">
        <v>260</v>
      </c>
      <c r="W23" s="190" t="s">
        <v>260</v>
      </c>
      <c r="X23" s="190"/>
      <c r="Y23" s="190"/>
      <c r="Z23" s="190" t="s">
        <v>285</v>
      </c>
      <c r="AA23" s="190" t="s">
        <v>286</v>
      </c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</row>
    <row r="24" spans="1:289" s="164" customFormat="1" ht="15.75" x14ac:dyDescent="0.25">
      <c r="A24" s="81" t="s">
        <v>439</v>
      </c>
      <c r="B24" s="190">
        <v>1</v>
      </c>
      <c r="C24" s="190" t="s">
        <v>223</v>
      </c>
      <c r="D24" s="182" t="s">
        <v>180</v>
      </c>
      <c r="E24" s="198">
        <v>31000</v>
      </c>
      <c r="F24" s="198">
        <v>8384938400</v>
      </c>
      <c r="G24" s="198">
        <v>46330</v>
      </c>
      <c r="H24" s="176" t="s">
        <v>310</v>
      </c>
      <c r="I24" s="176" t="s">
        <v>173</v>
      </c>
      <c r="J24" s="190">
        <v>0</v>
      </c>
      <c r="K24" s="209">
        <v>57678</v>
      </c>
      <c r="L24" s="201">
        <v>89419</v>
      </c>
      <c r="M24" s="205">
        <v>27.731000000000002</v>
      </c>
      <c r="N24" s="205">
        <v>42.99</v>
      </c>
      <c r="O24" s="205"/>
      <c r="P24" s="205"/>
      <c r="Q24" s="190">
        <v>12</v>
      </c>
      <c r="R24" s="190">
        <v>40</v>
      </c>
      <c r="S24" s="190"/>
      <c r="T24" s="190" t="s">
        <v>29</v>
      </c>
      <c r="U24" s="190" t="s">
        <v>337</v>
      </c>
      <c r="V24" s="190" t="s">
        <v>260</v>
      </c>
      <c r="W24" s="190" t="s">
        <v>260</v>
      </c>
      <c r="X24" s="190"/>
      <c r="Y24" s="190"/>
      <c r="Z24" s="190" t="s">
        <v>285</v>
      </c>
      <c r="AA24" s="190" t="s">
        <v>286</v>
      </c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</row>
    <row r="25" spans="1:289" s="181" customFormat="1" ht="15.75" x14ac:dyDescent="0.25">
      <c r="A25" s="81" t="s">
        <v>439</v>
      </c>
      <c r="B25" s="190">
        <v>1</v>
      </c>
      <c r="C25" s="190" t="s">
        <v>223</v>
      </c>
      <c r="D25" s="182" t="s">
        <v>180</v>
      </c>
      <c r="E25" s="198">
        <v>31000</v>
      </c>
      <c r="F25" s="198">
        <v>8384938400</v>
      </c>
      <c r="G25" s="198">
        <v>46330</v>
      </c>
      <c r="H25" s="176" t="s">
        <v>342</v>
      </c>
      <c r="I25" s="176" t="s">
        <v>173</v>
      </c>
      <c r="J25" s="190">
        <v>2</v>
      </c>
      <c r="K25" s="209">
        <v>52332</v>
      </c>
      <c r="L25" s="201">
        <v>81099</v>
      </c>
      <c r="M25" s="205">
        <v>25.16</v>
      </c>
      <c r="N25" s="205">
        <v>38.99</v>
      </c>
      <c r="O25" s="205"/>
      <c r="P25" s="205"/>
      <c r="Q25" s="190">
        <v>12</v>
      </c>
      <c r="R25" s="190">
        <v>40</v>
      </c>
      <c r="S25" s="190"/>
      <c r="T25" s="190" t="s">
        <v>343</v>
      </c>
      <c r="U25" s="190" t="s">
        <v>337</v>
      </c>
      <c r="V25" s="190" t="s">
        <v>260</v>
      </c>
      <c r="W25" s="190" t="s">
        <v>260</v>
      </c>
      <c r="X25" s="190"/>
      <c r="Y25" s="190"/>
      <c r="Z25" s="190" t="s">
        <v>32</v>
      </c>
      <c r="AA25" s="190" t="s">
        <v>35</v>
      </c>
      <c r="AB25" s="190"/>
      <c r="AC25" s="190"/>
      <c r="AD25" s="190"/>
      <c r="AE25" s="190"/>
      <c r="AF25" s="190"/>
      <c r="AG25" s="190"/>
      <c r="AH25" s="190" t="s">
        <v>262</v>
      </c>
      <c r="AI25" s="190" t="s">
        <v>262</v>
      </c>
      <c r="AJ25" s="190" t="s">
        <v>262</v>
      </c>
      <c r="AK25" s="190" t="s">
        <v>262</v>
      </c>
      <c r="AL25" s="190" t="s">
        <v>262</v>
      </c>
      <c r="AM25" s="190" t="s">
        <v>262</v>
      </c>
      <c r="AN25" s="190" t="s">
        <v>262</v>
      </c>
      <c r="AO25" s="190"/>
      <c r="AP25" s="190"/>
      <c r="AQ25" s="190"/>
      <c r="AR25" s="190" t="s">
        <v>261</v>
      </c>
      <c r="AS25" s="190"/>
      <c r="AT25" s="190" t="s">
        <v>261</v>
      </c>
      <c r="AU25" s="190"/>
      <c r="AV25" s="190" t="s">
        <v>261</v>
      </c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4"/>
      <c r="EM25" s="164"/>
      <c r="EN25" s="164"/>
      <c r="EO25" s="164"/>
      <c r="EP25" s="164"/>
      <c r="EQ25" s="164"/>
      <c r="ER25" s="164"/>
      <c r="ES25" s="164"/>
      <c r="ET25" s="164"/>
      <c r="EU25" s="164"/>
      <c r="EV25" s="164"/>
      <c r="EW25" s="164"/>
      <c r="EX25" s="164"/>
      <c r="EY25" s="164"/>
      <c r="EZ25" s="164"/>
      <c r="FA25" s="164"/>
      <c r="FB25" s="164"/>
      <c r="FC25" s="164"/>
      <c r="FD25" s="164"/>
      <c r="FE25" s="164"/>
      <c r="FF25" s="164"/>
      <c r="FG25" s="164"/>
      <c r="FH25" s="164"/>
      <c r="FI25" s="164"/>
      <c r="FJ25" s="164"/>
      <c r="FK25" s="164"/>
      <c r="FL25" s="164"/>
      <c r="FM25" s="164"/>
      <c r="FN25" s="164"/>
      <c r="FO25" s="164"/>
      <c r="FP25" s="164"/>
      <c r="FQ25" s="164"/>
      <c r="FR25" s="164"/>
      <c r="FS25" s="164"/>
      <c r="FT25" s="164"/>
      <c r="FU25" s="164"/>
      <c r="FV25" s="164"/>
      <c r="FW25" s="164"/>
      <c r="FX25" s="164"/>
      <c r="FY25" s="164"/>
      <c r="FZ25" s="164"/>
      <c r="GA25" s="164"/>
      <c r="GB25" s="164"/>
      <c r="GC25" s="164"/>
      <c r="GD25" s="164"/>
      <c r="GE25" s="164"/>
      <c r="GF25" s="164"/>
      <c r="GG25" s="164"/>
      <c r="GH25" s="164"/>
      <c r="GI25" s="164"/>
      <c r="GJ25" s="164"/>
      <c r="GK25" s="164"/>
      <c r="GL25" s="164"/>
      <c r="GM25" s="164"/>
      <c r="GN25" s="164"/>
      <c r="GO25" s="164"/>
      <c r="GP25" s="164"/>
      <c r="GQ25" s="164"/>
      <c r="GR25" s="164"/>
      <c r="GS25" s="164"/>
      <c r="GT25" s="164"/>
      <c r="GU25" s="164"/>
      <c r="GV25" s="164"/>
      <c r="GW25" s="164"/>
      <c r="GX25" s="164"/>
      <c r="GY25" s="164"/>
      <c r="GZ25" s="164"/>
      <c r="HA25" s="164"/>
      <c r="HB25" s="164"/>
      <c r="HC25" s="164"/>
      <c r="HD25" s="164"/>
      <c r="HE25" s="164"/>
      <c r="HF25" s="164"/>
      <c r="HG25" s="164"/>
      <c r="HH25" s="164"/>
      <c r="HI25" s="164"/>
      <c r="HJ25" s="164"/>
      <c r="HK25" s="164"/>
      <c r="HL25" s="164"/>
      <c r="HM25" s="164"/>
      <c r="HN25" s="164"/>
      <c r="HO25" s="164"/>
      <c r="HP25" s="164"/>
      <c r="HQ25" s="164"/>
      <c r="HR25" s="164"/>
      <c r="HS25" s="164"/>
      <c r="HT25" s="164"/>
      <c r="HU25" s="164"/>
      <c r="HV25" s="164"/>
      <c r="HW25" s="164"/>
      <c r="HX25" s="164"/>
      <c r="HY25" s="164"/>
      <c r="HZ25" s="164"/>
      <c r="IA25" s="164"/>
      <c r="IB25" s="164"/>
      <c r="IC25" s="164"/>
      <c r="ID25" s="164"/>
      <c r="IE25" s="164"/>
      <c r="IF25" s="164"/>
      <c r="IG25" s="164"/>
      <c r="IH25" s="164"/>
      <c r="II25" s="164"/>
      <c r="IJ25" s="164"/>
      <c r="IK25" s="164"/>
      <c r="IL25" s="164"/>
      <c r="IM25" s="164"/>
      <c r="IN25" s="164"/>
      <c r="IO25" s="164"/>
      <c r="IP25" s="164"/>
      <c r="IQ25" s="164"/>
      <c r="IR25" s="164"/>
      <c r="IS25" s="164"/>
      <c r="IT25" s="164"/>
      <c r="IU25" s="164"/>
      <c r="IV25" s="164"/>
      <c r="IW25" s="164"/>
      <c r="IX25" s="164"/>
      <c r="IY25" s="164"/>
      <c r="IZ25" s="164"/>
      <c r="JA25" s="164"/>
      <c r="JB25" s="164"/>
      <c r="JC25" s="164"/>
      <c r="JD25" s="164"/>
      <c r="JE25" s="164"/>
      <c r="JF25" s="164"/>
      <c r="JG25" s="164"/>
      <c r="JH25" s="164"/>
      <c r="JI25" s="164"/>
      <c r="JJ25" s="164"/>
      <c r="JK25" s="164"/>
      <c r="JL25" s="164"/>
      <c r="JM25" s="164"/>
      <c r="JN25" s="164"/>
      <c r="JO25" s="164"/>
      <c r="JP25" s="164"/>
      <c r="JQ25" s="164"/>
      <c r="JR25" s="164"/>
      <c r="JS25" s="164"/>
      <c r="JT25" s="164"/>
      <c r="JU25" s="164"/>
      <c r="JV25" s="164"/>
      <c r="JW25" s="164"/>
      <c r="JX25" s="164"/>
      <c r="JY25" s="164"/>
      <c r="JZ25" s="164"/>
      <c r="KA25" s="164"/>
      <c r="KB25" s="164"/>
      <c r="KC25" s="164"/>
    </row>
    <row r="26" spans="1:289" s="16" customFormat="1" ht="15.75" x14ac:dyDescent="0.25">
      <c r="A26" s="81" t="s">
        <v>439</v>
      </c>
      <c r="B26" s="26">
        <v>1</v>
      </c>
      <c r="C26" s="119" t="s">
        <v>223</v>
      </c>
      <c r="D26" s="118" t="s">
        <v>161</v>
      </c>
      <c r="E26" s="126">
        <v>16620</v>
      </c>
      <c r="F26" s="126">
        <v>3457010400</v>
      </c>
      <c r="G26" s="126">
        <v>19027</v>
      </c>
      <c r="H26" s="18" t="s">
        <v>0</v>
      </c>
      <c r="I26" s="113" t="s">
        <v>177</v>
      </c>
      <c r="J26" s="119">
        <v>1</v>
      </c>
      <c r="K26" s="132">
        <v>78520</v>
      </c>
      <c r="L26" s="128">
        <v>103376</v>
      </c>
      <c r="M26" s="130">
        <v>37.75</v>
      </c>
      <c r="N26" s="130">
        <v>49.7</v>
      </c>
      <c r="O26" s="130"/>
      <c r="P26" s="130"/>
      <c r="Q26" s="119">
        <v>9</v>
      </c>
      <c r="R26" s="119">
        <v>40</v>
      </c>
      <c r="S26" s="119"/>
      <c r="T26" s="119" t="s">
        <v>27</v>
      </c>
      <c r="U26" s="119"/>
      <c r="V26" s="119" t="s">
        <v>262</v>
      </c>
      <c r="W26" s="119" t="s">
        <v>262</v>
      </c>
      <c r="X26" s="119" t="s">
        <v>31</v>
      </c>
      <c r="Y26" s="119" t="s">
        <v>262</v>
      </c>
      <c r="Z26" s="119" t="s">
        <v>33</v>
      </c>
      <c r="AA26" s="119" t="s">
        <v>35</v>
      </c>
      <c r="AB26" s="119" t="s">
        <v>262</v>
      </c>
      <c r="AC26" s="119" t="s">
        <v>262</v>
      </c>
      <c r="AD26" s="119" t="s">
        <v>262</v>
      </c>
      <c r="AE26" s="119" t="s">
        <v>262</v>
      </c>
      <c r="AF26" s="119" t="s">
        <v>262</v>
      </c>
      <c r="AG26" s="119" t="s">
        <v>262</v>
      </c>
      <c r="AH26" s="119" t="s">
        <v>262</v>
      </c>
      <c r="AI26" s="119" t="s">
        <v>262</v>
      </c>
      <c r="AJ26" s="119" t="s">
        <v>262</v>
      </c>
      <c r="AK26" s="119" t="s">
        <v>262</v>
      </c>
      <c r="AL26" s="119" t="s">
        <v>262</v>
      </c>
      <c r="AM26" s="119" t="s">
        <v>262</v>
      </c>
      <c r="AN26" s="119" t="s">
        <v>262</v>
      </c>
      <c r="AO26" s="119" t="s">
        <v>262</v>
      </c>
      <c r="AP26" s="119" t="s">
        <v>262</v>
      </c>
      <c r="AQ26" s="119" t="s">
        <v>262</v>
      </c>
      <c r="AR26" s="119" t="s">
        <v>262</v>
      </c>
      <c r="AS26" s="119" t="s">
        <v>262</v>
      </c>
      <c r="AT26" s="119" t="s">
        <v>262</v>
      </c>
      <c r="AU26" s="119" t="s">
        <v>262</v>
      </c>
      <c r="AV26" s="119" t="s">
        <v>262</v>
      </c>
    </row>
    <row r="27" spans="1:289" s="16" customFormat="1" ht="15.75" x14ac:dyDescent="0.25">
      <c r="A27" s="81" t="s">
        <v>439</v>
      </c>
      <c r="B27" s="26">
        <v>1</v>
      </c>
      <c r="C27" s="119" t="s">
        <v>223</v>
      </c>
      <c r="D27" s="118" t="s">
        <v>161</v>
      </c>
      <c r="E27" s="126">
        <v>16620</v>
      </c>
      <c r="F27" s="126">
        <v>3457010400</v>
      </c>
      <c r="G27" s="126">
        <v>19027</v>
      </c>
      <c r="H27" s="18" t="s">
        <v>16</v>
      </c>
      <c r="I27" s="113" t="s">
        <v>176</v>
      </c>
      <c r="J27" s="119">
        <v>1</v>
      </c>
      <c r="K27" s="132">
        <v>31762</v>
      </c>
      <c r="L27" s="128">
        <v>38438</v>
      </c>
      <c r="M27" s="130">
        <v>15.27</v>
      </c>
      <c r="N27" s="130">
        <v>18.48</v>
      </c>
      <c r="O27" s="130"/>
      <c r="P27" s="130"/>
      <c r="Q27" s="119">
        <v>9</v>
      </c>
      <c r="R27" s="119">
        <v>40</v>
      </c>
      <c r="S27" s="119"/>
      <c r="T27" s="119"/>
      <c r="U27" s="119"/>
      <c r="V27" s="119" t="s">
        <v>262</v>
      </c>
      <c r="W27" s="119" t="s">
        <v>262</v>
      </c>
      <c r="X27" s="119"/>
      <c r="Y27" s="119" t="s">
        <v>262</v>
      </c>
      <c r="Z27" s="119" t="s">
        <v>32</v>
      </c>
      <c r="AA27" s="119" t="s">
        <v>35</v>
      </c>
      <c r="AB27" s="119" t="s">
        <v>262</v>
      </c>
      <c r="AC27" s="119" t="s">
        <v>46</v>
      </c>
      <c r="AD27" s="119" t="s">
        <v>38</v>
      </c>
      <c r="AE27" s="119" t="s">
        <v>38</v>
      </c>
      <c r="AF27" s="119" t="s">
        <v>38</v>
      </c>
      <c r="AG27" s="119" t="s">
        <v>262</v>
      </c>
      <c r="AH27" s="119" t="s">
        <v>262</v>
      </c>
      <c r="AI27" s="119" t="s">
        <v>262</v>
      </c>
      <c r="AJ27" s="119" t="s">
        <v>262</v>
      </c>
      <c r="AK27" s="119" t="s">
        <v>262</v>
      </c>
      <c r="AL27" s="119" t="s">
        <v>262</v>
      </c>
      <c r="AM27" s="119" t="s">
        <v>38</v>
      </c>
      <c r="AN27" s="119" t="s">
        <v>262</v>
      </c>
      <c r="AO27" s="119" t="s">
        <v>262</v>
      </c>
      <c r="AP27" s="119" t="s">
        <v>262</v>
      </c>
      <c r="AQ27" s="119" t="s">
        <v>38</v>
      </c>
      <c r="AR27" s="119" t="s">
        <v>262</v>
      </c>
      <c r="AS27" s="119" t="s">
        <v>262</v>
      </c>
      <c r="AT27" s="119" t="s">
        <v>38</v>
      </c>
      <c r="AU27" s="119" t="s">
        <v>38</v>
      </c>
      <c r="AV27" s="119" t="s">
        <v>262</v>
      </c>
    </row>
    <row r="28" spans="1:289" s="16" customFormat="1" ht="15.75" x14ac:dyDescent="0.25">
      <c r="A28" s="81" t="s">
        <v>439</v>
      </c>
      <c r="B28" s="26">
        <v>1</v>
      </c>
      <c r="C28" s="119" t="s">
        <v>223</v>
      </c>
      <c r="D28" s="118" t="s">
        <v>161</v>
      </c>
      <c r="E28" s="126">
        <v>16620</v>
      </c>
      <c r="F28" s="126">
        <v>3457010400</v>
      </c>
      <c r="G28" s="126">
        <v>19027</v>
      </c>
      <c r="H28" s="18" t="s">
        <v>449</v>
      </c>
      <c r="I28" s="113" t="s">
        <v>173</v>
      </c>
      <c r="J28" s="119">
        <v>0</v>
      </c>
      <c r="K28" s="132">
        <v>48253</v>
      </c>
      <c r="L28" s="128">
        <v>63461</v>
      </c>
      <c r="M28" s="130">
        <v>23.19</v>
      </c>
      <c r="N28" s="130">
        <v>30.51</v>
      </c>
      <c r="O28" s="130"/>
      <c r="P28" s="130"/>
      <c r="Q28" s="119">
        <v>9</v>
      </c>
      <c r="R28" s="119">
        <v>40</v>
      </c>
      <c r="S28" s="119"/>
      <c r="T28" s="119" t="s">
        <v>29</v>
      </c>
      <c r="U28" s="119"/>
      <c r="V28" s="119" t="s">
        <v>262</v>
      </c>
      <c r="W28" s="119" t="s">
        <v>262</v>
      </c>
      <c r="X28" s="119"/>
      <c r="Y28" s="119" t="s">
        <v>262</v>
      </c>
      <c r="Z28" s="119" t="s">
        <v>32</v>
      </c>
      <c r="AA28" s="119" t="s">
        <v>35</v>
      </c>
      <c r="AB28" s="119" t="s">
        <v>262</v>
      </c>
      <c r="AC28" s="119" t="s">
        <v>38</v>
      </c>
      <c r="AD28" s="119" t="s">
        <v>38</v>
      </c>
      <c r="AE28" s="119" t="s">
        <v>262</v>
      </c>
      <c r="AF28" s="119" t="s">
        <v>38</v>
      </c>
      <c r="AG28" s="119" t="s">
        <v>38</v>
      </c>
      <c r="AH28" s="119" t="s">
        <v>38</v>
      </c>
      <c r="AI28" s="119" t="s">
        <v>38</v>
      </c>
      <c r="AJ28" s="119" t="s">
        <v>262</v>
      </c>
      <c r="AK28" s="119" t="s">
        <v>262</v>
      </c>
      <c r="AL28" s="119" t="s">
        <v>262</v>
      </c>
      <c r="AM28" s="119" t="s">
        <v>38</v>
      </c>
      <c r="AN28" s="119" t="s">
        <v>262</v>
      </c>
      <c r="AO28" s="119" t="s">
        <v>262</v>
      </c>
      <c r="AP28" s="119" t="s">
        <v>262</v>
      </c>
      <c r="AQ28" s="119" t="s">
        <v>38</v>
      </c>
      <c r="AR28" s="119" t="s">
        <v>262</v>
      </c>
      <c r="AS28" s="119" t="s">
        <v>262</v>
      </c>
      <c r="AT28" s="119" t="s">
        <v>38</v>
      </c>
      <c r="AU28" s="119" t="s">
        <v>262</v>
      </c>
      <c r="AV28" s="119" t="s">
        <v>262</v>
      </c>
    </row>
    <row r="29" spans="1:289" s="16" customFormat="1" ht="15.75" x14ac:dyDescent="0.25">
      <c r="A29" s="81" t="s">
        <v>439</v>
      </c>
      <c r="B29" s="26">
        <v>1</v>
      </c>
      <c r="C29" s="119" t="s">
        <v>223</v>
      </c>
      <c r="D29" s="118" t="s">
        <v>161</v>
      </c>
      <c r="E29" s="126">
        <v>16620</v>
      </c>
      <c r="F29" s="126">
        <v>3457010400</v>
      </c>
      <c r="G29" s="126">
        <v>19027</v>
      </c>
      <c r="H29" s="18" t="s">
        <v>104</v>
      </c>
      <c r="I29" s="113" t="s">
        <v>173</v>
      </c>
      <c r="J29" s="119">
        <v>0</v>
      </c>
      <c r="K29" s="132">
        <v>44220</v>
      </c>
      <c r="L29" s="128">
        <v>58282</v>
      </c>
      <c r="M29" s="130">
        <v>21.26</v>
      </c>
      <c r="N29" s="130">
        <v>28.02</v>
      </c>
      <c r="O29" s="130"/>
      <c r="P29" s="130"/>
      <c r="Q29" s="119">
        <v>9</v>
      </c>
      <c r="R29" s="119">
        <v>40</v>
      </c>
      <c r="S29" s="119"/>
      <c r="T29" s="119" t="s">
        <v>38</v>
      </c>
      <c r="U29" s="119"/>
      <c r="V29" s="119" t="s">
        <v>262</v>
      </c>
      <c r="W29" s="119" t="s">
        <v>262</v>
      </c>
      <c r="X29" s="119"/>
      <c r="Y29" s="119" t="s">
        <v>262</v>
      </c>
      <c r="Z29" s="119" t="s">
        <v>32</v>
      </c>
      <c r="AA29" s="119" t="s">
        <v>35</v>
      </c>
      <c r="AB29" s="119" t="s">
        <v>262</v>
      </c>
      <c r="AC29" s="119" t="s">
        <v>38</v>
      </c>
      <c r="AD29" s="119" t="s">
        <v>38</v>
      </c>
      <c r="AE29" s="119" t="s">
        <v>38</v>
      </c>
      <c r="AF29" s="119" t="s">
        <v>38</v>
      </c>
      <c r="AG29" s="119" t="s">
        <v>38</v>
      </c>
      <c r="AH29" s="119" t="s">
        <v>38</v>
      </c>
      <c r="AI29" s="119" t="s">
        <v>38</v>
      </c>
      <c r="AJ29" s="119" t="s">
        <v>262</v>
      </c>
      <c r="AK29" s="119" t="s">
        <v>38</v>
      </c>
      <c r="AL29" s="119" t="s">
        <v>38</v>
      </c>
      <c r="AM29" s="119" t="s">
        <v>38</v>
      </c>
      <c r="AN29" s="119" t="s">
        <v>38</v>
      </c>
      <c r="AO29" s="119" t="s">
        <v>38</v>
      </c>
      <c r="AP29" s="119" t="s">
        <v>38</v>
      </c>
      <c r="AQ29" s="119" t="s">
        <v>38</v>
      </c>
      <c r="AR29" s="119" t="s">
        <v>262</v>
      </c>
      <c r="AS29" s="119" t="s">
        <v>262</v>
      </c>
      <c r="AT29" s="119" t="s">
        <v>38</v>
      </c>
      <c r="AU29" s="119" t="s">
        <v>38</v>
      </c>
      <c r="AV29" s="119" t="s">
        <v>38</v>
      </c>
    </row>
    <row r="30" spans="1:289" s="16" customFormat="1" ht="15.75" x14ac:dyDescent="0.25">
      <c r="A30" s="81" t="s">
        <v>439</v>
      </c>
      <c r="B30" s="26">
        <v>1</v>
      </c>
      <c r="C30" s="119" t="s">
        <v>223</v>
      </c>
      <c r="D30" s="118" t="s">
        <v>161</v>
      </c>
      <c r="E30" s="126">
        <v>16620</v>
      </c>
      <c r="F30" s="126">
        <v>3457010400</v>
      </c>
      <c r="G30" s="126">
        <v>19027</v>
      </c>
      <c r="H30" s="18" t="s">
        <v>14</v>
      </c>
      <c r="I30" s="113" t="s">
        <v>173</v>
      </c>
      <c r="J30" s="119">
        <v>3</v>
      </c>
      <c r="K30" s="132">
        <v>51106</v>
      </c>
      <c r="L30" s="128">
        <v>67267</v>
      </c>
      <c r="M30" s="130">
        <v>24.57</v>
      </c>
      <c r="N30" s="130">
        <v>32.340000000000003</v>
      </c>
      <c r="O30" s="130"/>
      <c r="P30" s="130"/>
      <c r="Q30" s="119">
        <v>9</v>
      </c>
      <c r="R30" s="119">
        <v>40</v>
      </c>
      <c r="S30" s="119" t="s">
        <v>38</v>
      </c>
      <c r="T30" s="119" t="s">
        <v>145</v>
      </c>
      <c r="U30" s="119"/>
      <c r="V30" s="119"/>
      <c r="W30" s="119" t="s">
        <v>262</v>
      </c>
      <c r="X30" s="119"/>
      <c r="Y30" s="119" t="s">
        <v>38</v>
      </c>
      <c r="Z30" s="119"/>
      <c r="AA30" s="119" t="s">
        <v>35</v>
      </c>
      <c r="AB30" s="119" t="s">
        <v>262</v>
      </c>
      <c r="AC30" s="119" t="s">
        <v>262</v>
      </c>
      <c r="AD30" s="119" t="s">
        <v>262</v>
      </c>
      <c r="AE30" s="119" t="s">
        <v>262</v>
      </c>
      <c r="AF30" s="119"/>
      <c r="AG30" s="119" t="s">
        <v>262</v>
      </c>
      <c r="AH30" s="119" t="s">
        <v>262</v>
      </c>
      <c r="AI30" s="119" t="s">
        <v>262</v>
      </c>
      <c r="AJ30" s="119" t="s">
        <v>262</v>
      </c>
      <c r="AK30" s="119" t="s">
        <v>262</v>
      </c>
      <c r="AL30" s="119" t="s">
        <v>262</v>
      </c>
      <c r="AM30" s="119"/>
      <c r="AN30" s="119" t="s">
        <v>262</v>
      </c>
      <c r="AO30" s="119" t="s">
        <v>262</v>
      </c>
      <c r="AP30" s="119"/>
      <c r="AQ30" s="119" t="s">
        <v>262</v>
      </c>
      <c r="AR30" s="119" t="s">
        <v>262</v>
      </c>
      <c r="AS30" s="119"/>
      <c r="AT30" s="119"/>
      <c r="AU30" s="119" t="s">
        <v>262</v>
      </c>
      <c r="AV30" s="119" t="s">
        <v>262</v>
      </c>
    </row>
    <row r="31" spans="1:289" s="16" customFormat="1" ht="15.75" x14ac:dyDescent="0.25">
      <c r="A31" s="81" t="s">
        <v>439</v>
      </c>
      <c r="B31" s="26">
        <v>1</v>
      </c>
      <c r="C31" s="119" t="s">
        <v>223</v>
      </c>
      <c r="D31" s="114" t="s">
        <v>161</v>
      </c>
      <c r="E31" s="126">
        <v>16620</v>
      </c>
      <c r="F31" s="126">
        <v>3457010400</v>
      </c>
      <c r="G31" s="126">
        <v>19027</v>
      </c>
      <c r="H31" s="18" t="s">
        <v>450</v>
      </c>
      <c r="I31" s="15" t="s">
        <v>173</v>
      </c>
      <c r="J31" s="119">
        <v>1</v>
      </c>
      <c r="K31" s="132">
        <v>54184</v>
      </c>
      <c r="L31" s="128">
        <v>71323</v>
      </c>
      <c r="M31" s="130">
        <v>26.05</v>
      </c>
      <c r="N31" s="130">
        <v>34.29</v>
      </c>
      <c r="O31" s="130"/>
      <c r="P31" s="130"/>
      <c r="Q31" s="119">
        <v>9</v>
      </c>
      <c r="R31" s="119">
        <v>40</v>
      </c>
      <c r="S31" s="119" t="s">
        <v>38</v>
      </c>
      <c r="T31" s="119" t="s">
        <v>28</v>
      </c>
      <c r="U31" s="119"/>
      <c r="V31" s="119"/>
      <c r="W31" s="119" t="s">
        <v>262</v>
      </c>
      <c r="X31" s="119" t="s">
        <v>38</v>
      </c>
      <c r="Y31" s="119" t="s">
        <v>38</v>
      </c>
      <c r="Z31" s="119"/>
      <c r="AA31" s="119" t="s">
        <v>35</v>
      </c>
      <c r="AB31" s="119"/>
      <c r="AC31" s="119"/>
      <c r="AD31" s="119"/>
      <c r="AE31" s="119"/>
      <c r="AF31" s="119"/>
      <c r="AG31" s="119"/>
      <c r="AH31" s="119" t="s">
        <v>262</v>
      </c>
      <c r="AI31" s="119" t="s">
        <v>262</v>
      </c>
      <c r="AJ31" s="119" t="s">
        <v>262</v>
      </c>
      <c r="AK31" s="119"/>
      <c r="AL31" s="119"/>
      <c r="AM31" s="119"/>
      <c r="AN31" s="119"/>
      <c r="AO31" s="119" t="s">
        <v>262</v>
      </c>
      <c r="AP31" s="119" t="s">
        <v>38</v>
      </c>
      <c r="AQ31" s="119"/>
      <c r="AR31" s="119" t="s">
        <v>262</v>
      </c>
      <c r="AS31" s="119"/>
      <c r="AT31" s="119"/>
      <c r="AU31" s="119" t="s">
        <v>262</v>
      </c>
      <c r="AV31" s="119"/>
    </row>
    <row r="32" spans="1:289" s="180" customFormat="1" ht="15.75" x14ac:dyDescent="0.25">
      <c r="A32" s="81" t="s">
        <v>439</v>
      </c>
      <c r="B32" s="196">
        <v>1</v>
      </c>
      <c r="C32" s="190" t="s">
        <v>223</v>
      </c>
      <c r="D32" s="172" t="s">
        <v>181</v>
      </c>
      <c r="E32" s="198">
        <v>73976</v>
      </c>
      <c r="F32" s="198">
        <v>28421035200</v>
      </c>
      <c r="G32" s="198">
        <v>164098</v>
      </c>
      <c r="H32" s="176" t="s">
        <v>382</v>
      </c>
      <c r="I32" s="176" t="s">
        <v>177</v>
      </c>
      <c r="J32" s="190">
        <v>1</v>
      </c>
      <c r="K32" s="209">
        <v>97739</v>
      </c>
      <c r="L32" s="201">
        <v>163259</v>
      </c>
      <c r="M32" s="205">
        <v>46.99</v>
      </c>
      <c r="N32" s="205">
        <v>78.489999999999995</v>
      </c>
      <c r="O32" s="205"/>
      <c r="P32" s="205"/>
      <c r="Q32" s="179"/>
      <c r="R32" s="190">
        <v>40</v>
      </c>
      <c r="S32" s="190"/>
      <c r="T32" s="190"/>
      <c r="U32" s="179"/>
      <c r="V32" s="190" t="s">
        <v>55</v>
      </c>
      <c r="W32" s="190" t="s">
        <v>55</v>
      </c>
      <c r="X32" s="190" t="s">
        <v>31</v>
      </c>
      <c r="Y32" s="190" t="s">
        <v>55</v>
      </c>
      <c r="Z32" s="190"/>
      <c r="AA32" s="190" t="s">
        <v>35</v>
      </c>
      <c r="AB32" s="190" t="s">
        <v>55</v>
      </c>
      <c r="AC32" s="190" t="s">
        <v>55</v>
      </c>
      <c r="AD32" s="190" t="s">
        <v>55</v>
      </c>
      <c r="AE32" s="190" t="s">
        <v>55</v>
      </c>
      <c r="AF32" s="190" t="s">
        <v>55</v>
      </c>
      <c r="AG32" s="190"/>
      <c r="AH32" s="190"/>
      <c r="AI32" s="190"/>
      <c r="AJ32" s="190" t="s">
        <v>55</v>
      </c>
      <c r="AK32" s="190" t="s">
        <v>55</v>
      </c>
      <c r="AL32" s="190" t="s">
        <v>55</v>
      </c>
      <c r="AM32" s="190" t="s">
        <v>55</v>
      </c>
      <c r="AN32" s="190"/>
      <c r="AO32" s="190" t="s">
        <v>55</v>
      </c>
      <c r="AP32" s="190"/>
      <c r="AQ32" s="190" t="s">
        <v>55</v>
      </c>
      <c r="AR32" s="190" t="s">
        <v>55</v>
      </c>
      <c r="AS32" s="190"/>
      <c r="AT32" s="190" t="s">
        <v>55</v>
      </c>
      <c r="AU32" s="190"/>
      <c r="AV32" s="190" t="s">
        <v>55</v>
      </c>
    </row>
    <row r="33" spans="1:53" s="180" customFormat="1" ht="15.75" x14ac:dyDescent="0.25">
      <c r="A33" s="81" t="s">
        <v>439</v>
      </c>
      <c r="B33" s="196">
        <v>1</v>
      </c>
      <c r="C33" s="190" t="s">
        <v>223</v>
      </c>
      <c r="D33" s="172" t="s">
        <v>181</v>
      </c>
      <c r="E33" s="198">
        <v>73976</v>
      </c>
      <c r="F33" s="198">
        <v>28421035200</v>
      </c>
      <c r="G33" s="198">
        <v>164098</v>
      </c>
      <c r="H33" s="176" t="s">
        <v>291</v>
      </c>
      <c r="I33" s="176" t="s">
        <v>176</v>
      </c>
      <c r="J33" s="190">
        <v>2</v>
      </c>
      <c r="K33" s="209">
        <v>53352</v>
      </c>
      <c r="L33" s="201">
        <v>89128</v>
      </c>
      <c r="M33" s="205">
        <v>25.65</v>
      </c>
      <c r="N33" s="205">
        <v>42.85</v>
      </c>
      <c r="O33" s="205"/>
      <c r="P33" s="205"/>
      <c r="Q33" s="179"/>
      <c r="R33" s="190">
        <v>40</v>
      </c>
      <c r="S33" s="190"/>
      <c r="T33" s="190"/>
      <c r="U33" s="179"/>
      <c r="V33" s="190" t="s">
        <v>55</v>
      </c>
      <c r="W33" s="190" t="s">
        <v>55</v>
      </c>
      <c r="X33" s="190"/>
      <c r="Y33" s="190" t="s">
        <v>55</v>
      </c>
      <c r="Z33" s="190" t="s">
        <v>32</v>
      </c>
      <c r="AA33" s="190" t="s">
        <v>35</v>
      </c>
      <c r="AB33" s="190"/>
      <c r="AC33" s="190"/>
      <c r="AD33" s="190"/>
      <c r="AE33" s="190"/>
      <c r="AF33" s="190"/>
      <c r="AG33" s="190" t="s">
        <v>38</v>
      </c>
      <c r="AH33" s="190"/>
      <c r="AI33" s="190"/>
      <c r="AJ33" s="190" t="s">
        <v>55</v>
      </c>
      <c r="AK33" s="190"/>
      <c r="AL33" s="190"/>
      <c r="AM33" s="190" t="s">
        <v>55</v>
      </c>
      <c r="AN33" s="190" t="s">
        <v>55</v>
      </c>
      <c r="AO33" s="190" t="s">
        <v>55</v>
      </c>
      <c r="AP33" s="190" t="s">
        <v>55</v>
      </c>
      <c r="AQ33" s="190" t="s">
        <v>55</v>
      </c>
      <c r="AR33" s="190" t="s">
        <v>55</v>
      </c>
      <c r="AS33" s="190"/>
      <c r="AT33" s="190"/>
      <c r="AU33" s="190" t="s">
        <v>55</v>
      </c>
      <c r="AV33" s="190"/>
    </row>
    <row r="34" spans="1:53" s="180" customFormat="1" ht="15.75" x14ac:dyDescent="0.25">
      <c r="A34" s="81" t="s">
        <v>439</v>
      </c>
      <c r="B34" s="196">
        <v>1</v>
      </c>
      <c r="C34" s="190" t="s">
        <v>223</v>
      </c>
      <c r="D34" s="172" t="s">
        <v>181</v>
      </c>
      <c r="E34" s="198">
        <v>73976</v>
      </c>
      <c r="F34" s="198">
        <v>28421035200</v>
      </c>
      <c r="G34" s="198">
        <v>164098</v>
      </c>
      <c r="H34" s="176" t="s">
        <v>61</v>
      </c>
      <c r="I34" s="176" t="s">
        <v>173</v>
      </c>
      <c r="J34" s="190">
        <v>11</v>
      </c>
      <c r="K34" s="209">
        <v>68058</v>
      </c>
      <c r="L34" s="201">
        <v>113651</v>
      </c>
      <c r="M34" s="205">
        <v>32.72</v>
      </c>
      <c r="N34" s="205">
        <v>54.64</v>
      </c>
      <c r="O34" s="205"/>
      <c r="P34" s="205"/>
      <c r="Q34" s="179"/>
      <c r="R34" s="190">
        <v>40</v>
      </c>
      <c r="S34" s="190"/>
      <c r="T34" s="190"/>
      <c r="U34" s="179"/>
      <c r="V34" s="190" t="s">
        <v>55</v>
      </c>
      <c r="W34" s="190" t="s">
        <v>55</v>
      </c>
      <c r="X34" s="190"/>
      <c r="Y34" s="190" t="s">
        <v>55</v>
      </c>
      <c r="Z34" s="190" t="s">
        <v>32</v>
      </c>
      <c r="AA34" s="190" t="s">
        <v>35</v>
      </c>
      <c r="AB34" s="190"/>
      <c r="AC34" s="190"/>
      <c r="AD34" s="190"/>
      <c r="AE34" s="190"/>
      <c r="AF34" s="190"/>
      <c r="AG34" s="190" t="s">
        <v>38</v>
      </c>
      <c r="AH34" s="190" t="s">
        <v>55</v>
      </c>
      <c r="AI34" s="190" t="s">
        <v>55</v>
      </c>
      <c r="AJ34" s="190" t="s">
        <v>55</v>
      </c>
      <c r="AK34" s="190" t="s">
        <v>55</v>
      </c>
      <c r="AL34" s="190"/>
      <c r="AM34" s="190" t="s">
        <v>55</v>
      </c>
      <c r="AN34" s="190" t="s">
        <v>55</v>
      </c>
      <c r="AO34" s="190" t="s">
        <v>55</v>
      </c>
      <c r="AP34" s="190" t="s">
        <v>55</v>
      </c>
      <c r="AQ34" s="190" t="s">
        <v>55</v>
      </c>
      <c r="AR34" s="190" t="s">
        <v>55</v>
      </c>
      <c r="AS34" s="190"/>
      <c r="AT34" s="190"/>
      <c r="AU34" s="190"/>
      <c r="AV34" s="190" t="s">
        <v>55</v>
      </c>
    </row>
    <row r="35" spans="1:53" s="180" customFormat="1" ht="15.75" x14ac:dyDescent="0.25">
      <c r="A35" s="81" t="s">
        <v>439</v>
      </c>
      <c r="B35" s="196">
        <v>1</v>
      </c>
      <c r="C35" s="190" t="s">
        <v>223</v>
      </c>
      <c r="D35" s="172" t="s">
        <v>181</v>
      </c>
      <c r="E35" s="198">
        <v>73976</v>
      </c>
      <c r="F35" s="198">
        <v>28421035200</v>
      </c>
      <c r="G35" s="198">
        <v>164098</v>
      </c>
      <c r="H35" s="176" t="s">
        <v>88</v>
      </c>
      <c r="I35" s="176" t="s">
        <v>173</v>
      </c>
      <c r="J35" s="190">
        <v>1</v>
      </c>
      <c r="K35" s="209">
        <v>53352</v>
      </c>
      <c r="L35" s="201">
        <v>89128</v>
      </c>
      <c r="M35" s="205">
        <v>25.65</v>
      </c>
      <c r="N35" s="205">
        <v>42.85</v>
      </c>
      <c r="O35" s="205"/>
      <c r="P35" s="205"/>
      <c r="Q35" s="179"/>
      <c r="R35" s="190">
        <v>40</v>
      </c>
      <c r="S35" s="190"/>
      <c r="T35" s="190"/>
      <c r="U35" s="179"/>
      <c r="V35" s="190" t="s">
        <v>55</v>
      </c>
      <c r="W35" s="190" t="s">
        <v>55</v>
      </c>
      <c r="X35" s="190"/>
      <c r="Y35" s="190" t="s">
        <v>55</v>
      </c>
      <c r="Z35" s="190" t="s">
        <v>32</v>
      </c>
      <c r="AA35" s="190" t="s">
        <v>35</v>
      </c>
      <c r="AB35" s="190"/>
      <c r="AC35" s="190"/>
      <c r="AD35" s="190"/>
      <c r="AE35" s="190"/>
      <c r="AF35" s="190"/>
      <c r="AG35" s="190" t="s">
        <v>38</v>
      </c>
      <c r="AH35" s="190" t="s">
        <v>55</v>
      </c>
      <c r="AI35" s="190" t="s">
        <v>55</v>
      </c>
      <c r="AJ35" s="190" t="s">
        <v>55</v>
      </c>
      <c r="AK35" s="190" t="s">
        <v>55</v>
      </c>
      <c r="AL35" s="190"/>
      <c r="AM35" s="190" t="s">
        <v>55</v>
      </c>
      <c r="AN35" s="190" t="s">
        <v>55</v>
      </c>
      <c r="AO35" s="190" t="s">
        <v>55</v>
      </c>
      <c r="AP35" s="190" t="s">
        <v>55</v>
      </c>
      <c r="AQ35" s="190" t="s">
        <v>55</v>
      </c>
      <c r="AR35" s="190" t="s">
        <v>55</v>
      </c>
      <c r="AS35" s="190"/>
      <c r="AT35" s="190"/>
      <c r="AU35" s="190"/>
      <c r="AV35" s="190" t="s">
        <v>55</v>
      </c>
    </row>
    <row r="36" spans="1:53" s="180" customFormat="1" ht="15.75" x14ac:dyDescent="0.25">
      <c r="A36" s="81" t="s">
        <v>439</v>
      </c>
      <c r="B36" s="196">
        <v>1</v>
      </c>
      <c r="C36" s="190" t="s">
        <v>223</v>
      </c>
      <c r="D36" s="172" t="s">
        <v>181</v>
      </c>
      <c r="E36" s="198">
        <v>73976</v>
      </c>
      <c r="F36" s="198">
        <v>28421035200</v>
      </c>
      <c r="G36" s="198">
        <v>164098</v>
      </c>
      <c r="H36" s="176" t="s">
        <v>14</v>
      </c>
      <c r="I36" s="176" t="s">
        <v>173</v>
      </c>
      <c r="J36" s="190">
        <v>4</v>
      </c>
      <c r="K36" s="209">
        <v>74214</v>
      </c>
      <c r="L36" s="201">
        <v>123968</v>
      </c>
      <c r="M36" s="205">
        <v>35.68</v>
      </c>
      <c r="N36" s="205">
        <v>59.6</v>
      </c>
      <c r="O36" s="205"/>
      <c r="P36" s="205"/>
      <c r="Q36" s="179"/>
      <c r="R36" s="190">
        <v>40</v>
      </c>
      <c r="S36" s="190" t="s">
        <v>55</v>
      </c>
      <c r="T36" s="190" t="s">
        <v>55</v>
      </c>
      <c r="U36" s="179"/>
      <c r="V36" s="190" t="s">
        <v>55</v>
      </c>
      <c r="W36" s="190" t="s">
        <v>55</v>
      </c>
      <c r="X36" s="190"/>
      <c r="Y36" s="190" t="s">
        <v>55</v>
      </c>
      <c r="Z36" s="190" t="s">
        <v>32</v>
      </c>
      <c r="AA36" s="190" t="s">
        <v>35</v>
      </c>
      <c r="AB36" s="190"/>
      <c r="AC36" s="190"/>
      <c r="AD36" s="190"/>
      <c r="AE36" s="190"/>
      <c r="AF36" s="190" t="s">
        <v>55</v>
      </c>
      <c r="AG36" s="190" t="s">
        <v>55</v>
      </c>
      <c r="AH36" s="190"/>
      <c r="AI36" s="190" t="s">
        <v>55</v>
      </c>
      <c r="AJ36" s="190" t="s">
        <v>55</v>
      </c>
      <c r="AK36" s="190"/>
      <c r="AL36" s="190"/>
      <c r="AM36" s="190" t="s">
        <v>55</v>
      </c>
      <c r="AN36" s="190"/>
      <c r="AO36" s="190"/>
      <c r="AP36" s="190"/>
      <c r="AQ36" s="190" t="s">
        <v>55</v>
      </c>
      <c r="AR36" s="190" t="s">
        <v>55</v>
      </c>
      <c r="AS36" s="190"/>
      <c r="AT36" s="190"/>
      <c r="AU36" s="190"/>
      <c r="AV36" s="190" t="s">
        <v>55</v>
      </c>
    </row>
    <row r="37" spans="1:53" s="180" customFormat="1" ht="15.75" x14ac:dyDescent="0.25">
      <c r="A37" s="81" t="s">
        <v>439</v>
      </c>
      <c r="B37" s="196">
        <v>1</v>
      </c>
      <c r="C37" s="190" t="s">
        <v>223</v>
      </c>
      <c r="D37" s="172" t="s">
        <v>181</v>
      </c>
      <c r="E37" s="198">
        <v>73976</v>
      </c>
      <c r="F37" s="198">
        <v>28421035200</v>
      </c>
      <c r="G37" s="198">
        <v>164098</v>
      </c>
      <c r="H37" s="176" t="s">
        <v>482</v>
      </c>
      <c r="I37" s="176" t="s">
        <v>173</v>
      </c>
      <c r="J37" s="190">
        <v>1</v>
      </c>
      <c r="K37" s="209">
        <v>89606</v>
      </c>
      <c r="L37" s="201">
        <v>149635</v>
      </c>
      <c r="M37" s="205">
        <v>43.08</v>
      </c>
      <c r="N37" s="205">
        <v>71.94</v>
      </c>
      <c r="O37" s="205"/>
      <c r="P37" s="205"/>
      <c r="Q37" s="179"/>
      <c r="R37" s="190">
        <v>40</v>
      </c>
      <c r="S37" s="190" t="s">
        <v>55</v>
      </c>
      <c r="T37" s="190" t="s">
        <v>55</v>
      </c>
      <c r="U37" s="179"/>
      <c r="V37" s="190" t="s">
        <v>55</v>
      </c>
      <c r="W37" s="190" t="s">
        <v>55</v>
      </c>
      <c r="X37" s="190" t="s">
        <v>31</v>
      </c>
      <c r="Y37" s="190" t="s">
        <v>55</v>
      </c>
      <c r="Z37" s="190" t="s">
        <v>38</v>
      </c>
      <c r="AA37" s="190" t="s">
        <v>35</v>
      </c>
      <c r="AB37" s="190" t="s">
        <v>55</v>
      </c>
      <c r="AC37" s="190" t="s">
        <v>55</v>
      </c>
      <c r="AD37" s="190"/>
      <c r="AE37" s="190" t="s">
        <v>55</v>
      </c>
      <c r="AF37" s="190" t="s">
        <v>55</v>
      </c>
      <c r="AG37" s="190" t="s">
        <v>55</v>
      </c>
      <c r="AH37" s="190"/>
      <c r="AI37" s="190" t="s">
        <v>55</v>
      </c>
      <c r="AJ37" s="190" t="s">
        <v>55</v>
      </c>
      <c r="AK37" s="190"/>
      <c r="AL37" s="190" t="s">
        <v>55</v>
      </c>
      <c r="AM37" s="190" t="s">
        <v>55</v>
      </c>
      <c r="AN37" s="190"/>
      <c r="AO37" s="190"/>
      <c r="AP37" s="190"/>
      <c r="AQ37" s="190" t="s">
        <v>55</v>
      </c>
      <c r="AR37" s="190" t="s">
        <v>55</v>
      </c>
      <c r="AS37" s="190"/>
      <c r="AT37" s="190" t="s">
        <v>55</v>
      </c>
      <c r="AU37" s="190"/>
      <c r="AV37" s="190" t="s">
        <v>55</v>
      </c>
    </row>
    <row r="38" spans="1:53" s="180" customFormat="1" ht="15.75" x14ac:dyDescent="0.25">
      <c r="A38" s="81" t="s">
        <v>439</v>
      </c>
      <c r="B38" s="196">
        <v>1</v>
      </c>
      <c r="C38" s="190" t="s">
        <v>223</v>
      </c>
      <c r="D38" s="172" t="s">
        <v>181</v>
      </c>
      <c r="E38" s="198">
        <v>73976</v>
      </c>
      <c r="F38" s="198">
        <v>28421035200</v>
      </c>
      <c r="G38" s="198">
        <v>164098</v>
      </c>
      <c r="H38" s="176" t="s">
        <v>143</v>
      </c>
      <c r="I38" s="176" t="s">
        <v>173</v>
      </c>
      <c r="J38" s="190">
        <v>0</v>
      </c>
      <c r="K38" s="209">
        <v>71947</v>
      </c>
      <c r="L38" s="201">
        <v>120162</v>
      </c>
      <c r="M38" s="205">
        <v>34.590000000000003</v>
      </c>
      <c r="N38" s="205">
        <v>57.77</v>
      </c>
      <c r="O38" s="205"/>
      <c r="P38" s="205"/>
      <c r="Q38" s="179"/>
      <c r="R38" s="190">
        <v>40</v>
      </c>
      <c r="S38" s="190" t="s">
        <v>55</v>
      </c>
      <c r="T38" s="190" t="s">
        <v>55</v>
      </c>
      <c r="U38" s="179"/>
      <c r="V38" s="190" t="s">
        <v>55</v>
      </c>
      <c r="W38" s="190" t="s">
        <v>55</v>
      </c>
      <c r="X38" s="190" t="s">
        <v>38</v>
      </c>
      <c r="Y38" s="190" t="s">
        <v>55</v>
      </c>
      <c r="Z38" s="190" t="s">
        <v>32</v>
      </c>
      <c r="AA38" s="190" t="s">
        <v>35</v>
      </c>
      <c r="AB38" s="190" t="s">
        <v>55</v>
      </c>
      <c r="AC38" s="190" t="s">
        <v>55</v>
      </c>
      <c r="AD38" s="190"/>
      <c r="AE38" s="190" t="s">
        <v>55</v>
      </c>
      <c r="AF38" s="190"/>
      <c r="AG38" s="190"/>
      <c r="AH38" s="190" t="s">
        <v>55</v>
      </c>
      <c r="AI38" s="190" t="s">
        <v>55</v>
      </c>
      <c r="AJ38" s="190" t="s">
        <v>55</v>
      </c>
      <c r="AK38" s="190" t="s">
        <v>55</v>
      </c>
      <c r="AL38" s="190" t="s">
        <v>55</v>
      </c>
      <c r="AM38" s="190" t="s">
        <v>55</v>
      </c>
      <c r="AN38" s="190" t="s">
        <v>55</v>
      </c>
      <c r="AO38" s="190" t="s">
        <v>55</v>
      </c>
      <c r="AP38" s="190" t="s">
        <v>55</v>
      </c>
      <c r="AQ38" s="190" t="s">
        <v>55</v>
      </c>
      <c r="AR38" s="190" t="s">
        <v>55</v>
      </c>
      <c r="AS38" s="190"/>
      <c r="AT38" s="190" t="s">
        <v>55</v>
      </c>
      <c r="AU38" s="190"/>
      <c r="AV38" s="190" t="s">
        <v>55</v>
      </c>
    </row>
    <row r="39" spans="1:53" s="180" customFormat="1" ht="15.75" x14ac:dyDescent="0.25">
      <c r="A39" s="81" t="s">
        <v>439</v>
      </c>
      <c r="B39" s="196">
        <v>1</v>
      </c>
      <c r="C39" s="190" t="s">
        <v>223</v>
      </c>
      <c r="D39" s="172" t="s">
        <v>181</v>
      </c>
      <c r="E39" s="198">
        <v>73976</v>
      </c>
      <c r="F39" s="198">
        <v>28421035200</v>
      </c>
      <c r="G39" s="198">
        <v>164098</v>
      </c>
      <c r="H39" s="176" t="s">
        <v>123</v>
      </c>
      <c r="I39" s="176" t="s">
        <v>176</v>
      </c>
      <c r="J39" s="190">
        <v>1</v>
      </c>
      <c r="K39" s="209">
        <v>71947</v>
      </c>
      <c r="L39" s="201">
        <v>120162</v>
      </c>
      <c r="M39" s="205">
        <v>34.590000000000003</v>
      </c>
      <c r="N39" s="205">
        <v>57.77</v>
      </c>
      <c r="O39" s="205"/>
      <c r="P39" s="205"/>
      <c r="Q39" s="179"/>
      <c r="R39" s="190">
        <v>40</v>
      </c>
      <c r="S39" s="190" t="s">
        <v>55</v>
      </c>
      <c r="T39" s="190" t="s">
        <v>55</v>
      </c>
      <c r="U39" s="179"/>
      <c r="V39" s="190" t="s">
        <v>55</v>
      </c>
      <c r="W39" s="190" t="s">
        <v>55</v>
      </c>
      <c r="X39" s="190" t="s">
        <v>38</v>
      </c>
      <c r="Y39" s="190" t="s">
        <v>55</v>
      </c>
      <c r="Z39" s="190" t="s">
        <v>32</v>
      </c>
      <c r="AA39" s="190" t="s">
        <v>35</v>
      </c>
      <c r="AB39" s="190"/>
      <c r="AC39" s="190"/>
      <c r="AD39" s="190"/>
      <c r="AE39" s="190" t="s">
        <v>55</v>
      </c>
      <c r="AF39" s="190"/>
      <c r="AG39" s="190"/>
      <c r="AH39" s="190"/>
      <c r="AI39" s="190"/>
      <c r="AJ39" s="190" t="s">
        <v>55</v>
      </c>
      <c r="AK39" s="190"/>
      <c r="AL39" s="190"/>
      <c r="AM39" s="190"/>
      <c r="AN39" s="190"/>
      <c r="AO39" s="190" t="s">
        <v>55</v>
      </c>
      <c r="AP39" s="190" t="s">
        <v>55</v>
      </c>
      <c r="AQ39" s="190" t="s">
        <v>55</v>
      </c>
      <c r="AR39" s="190" t="s">
        <v>55</v>
      </c>
      <c r="AS39" s="190" t="s">
        <v>55</v>
      </c>
      <c r="AT39" s="190"/>
      <c r="AU39" s="190"/>
      <c r="AV39" s="190"/>
    </row>
    <row r="40" spans="1:53" s="106" customFormat="1" ht="15.75" x14ac:dyDescent="0.25">
      <c r="A40" s="80" t="s">
        <v>439</v>
      </c>
      <c r="B40" s="124">
        <v>1</v>
      </c>
      <c r="C40" s="107" t="s">
        <v>223</v>
      </c>
      <c r="D40" s="117" t="s">
        <v>140</v>
      </c>
      <c r="E40" s="125">
        <v>30100</v>
      </c>
      <c r="F40" s="125">
        <v>10386842500</v>
      </c>
      <c r="G40" s="125">
        <v>67948</v>
      </c>
      <c r="H40" s="109" t="s">
        <v>0</v>
      </c>
      <c r="I40" s="109" t="s">
        <v>177</v>
      </c>
      <c r="J40" s="107">
        <v>1</v>
      </c>
      <c r="K40" s="131">
        <v>101254</v>
      </c>
      <c r="L40" s="127">
        <v>142022</v>
      </c>
      <c r="M40" s="129">
        <v>48.68</v>
      </c>
      <c r="N40" s="129">
        <v>68.28</v>
      </c>
      <c r="O40" s="130"/>
      <c r="P40" s="130"/>
      <c r="Q40" s="119">
        <v>9</v>
      </c>
      <c r="R40" s="119">
        <v>40</v>
      </c>
      <c r="S40" s="119" t="s">
        <v>38</v>
      </c>
      <c r="T40" s="119" t="s">
        <v>27</v>
      </c>
      <c r="U40" s="119"/>
      <c r="V40" s="119" t="s">
        <v>55</v>
      </c>
      <c r="W40" s="119" t="s">
        <v>55</v>
      </c>
      <c r="X40" s="119" t="s">
        <v>31</v>
      </c>
      <c r="Y40" s="119" t="s">
        <v>55</v>
      </c>
      <c r="Z40" s="119"/>
      <c r="AA40" s="119" t="s">
        <v>35</v>
      </c>
      <c r="AB40" s="119" t="s">
        <v>55</v>
      </c>
      <c r="AC40" s="119"/>
      <c r="AD40" s="119" t="s">
        <v>55</v>
      </c>
      <c r="AE40" s="119" t="s">
        <v>55</v>
      </c>
      <c r="AF40" s="119" t="s">
        <v>55</v>
      </c>
      <c r="AG40" s="119" t="s">
        <v>55</v>
      </c>
      <c r="AH40" s="119" t="s">
        <v>55</v>
      </c>
      <c r="AI40" s="119" t="s">
        <v>55</v>
      </c>
      <c r="AJ40" s="119" t="s">
        <v>55</v>
      </c>
      <c r="AK40" s="119" t="s">
        <v>260</v>
      </c>
      <c r="AL40" s="119" t="s">
        <v>55</v>
      </c>
      <c r="AM40" s="119" t="s">
        <v>55</v>
      </c>
      <c r="AN40" s="119" t="s">
        <v>55</v>
      </c>
      <c r="AO40" s="119"/>
      <c r="AP40" s="119"/>
      <c r="AQ40" s="119" t="s">
        <v>55</v>
      </c>
      <c r="AR40" s="119"/>
      <c r="AS40" s="119"/>
      <c r="AT40" s="119" t="s">
        <v>55</v>
      </c>
      <c r="AU40" s="119" t="s">
        <v>55</v>
      </c>
      <c r="AV40" s="119" t="s">
        <v>55</v>
      </c>
      <c r="AW40" s="16"/>
      <c r="AX40" s="16"/>
      <c r="AY40" s="16"/>
      <c r="AZ40" s="16"/>
      <c r="BA40" s="16"/>
    </row>
    <row r="41" spans="1:53" s="106" customFormat="1" ht="15.75" x14ac:dyDescent="0.25">
      <c r="A41" s="80" t="s">
        <v>439</v>
      </c>
      <c r="B41" s="124">
        <v>1</v>
      </c>
      <c r="C41" s="107" t="s">
        <v>223</v>
      </c>
      <c r="D41" s="117" t="s">
        <v>140</v>
      </c>
      <c r="E41" s="125">
        <v>30100</v>
      </c>
      <c r="F41" s="125">
        <v>10386842500</v>
      </c>
      <c r="G41" s="125">
        <v>67948</v>
      </c>
      <c r="H41" s="109" t="s">
        <v>1</v>
      </c>
      <c r="I41" s="109" t="s">
        <v>177</v>
      </c>
      <c r="J41" s="107">
        <v>1</v>
      </c>
      <c r="K41" s="131">
        <v>89668</v>
      </c>
      <c r="L41" s="127">
        <v>125819</v>
      </c>
      <c r="M41" s="129">
        <v>43.11</v>
      </c>
      <c r="N41" s="129">
        <v>60.49</v>
      </c>
      <c r="O41" s="130"/>
      <c r="P41" s="130"/>
      <c r="Q41" s="119">
        <v>9</v>
      </c>
      <c r="R41" s="119">
        <v>40</v>
      </c>
      <c r="S41" s="119" t="s">
        <v>38</v>
      </c>
      <c r="T41" s="119" t="s">
        <v>28</v>
      </c>
      <c r="U41" s="119"/>
      <c r="V41" s="119" t="s">
        <v>55</v>
      </c>
      <c r="W41" s="119" t="s">
        <v>55</v>
      </c>
      <c r="X41" s="119" t="s">
        <v>31</v>
      </c>
      <c r="Y41" s="119" t="s">
        <v>55</v>
      </c>
      <c r="Z41" s="119"/>
      <c r="AA41" s="119" t="s">
        <v>35</v>
      </c>
      <c r="AB41" s="119" t="s">
        <v>55</v>
      </c>
      <c r="AC41" s="119"/>
      <c r="AD41" s="119" t="s">
        <v>55</v>
      </c>
      <c r="AE41" s="119" t="s">
        <v>55</v>
      </c>
      <c r="AF41" s="119"/>
      <c r="AG41" s="119" t="s">
        <v>55</v>
      </c>
      <c r="AH41" s="119" t="s">
        <v>55</v>
      </c>
      <c r="AI41" s="119" t="s">
        <v>55</v>
      </c>
      <c r="AJ41" s="119" t="s">
        <v>55</v>
      </c>
      <c r="AK41" s="119" t="s">
        <v>260</v>
      </c>
      <c r="AL41" s="119"/>
      <c r="AM41" s="119"/>
      <c r="AN41" s="119" t="s">
        <v>55</v>
      </c>
      <c r="AO41" s="119"/>
      <c r="AP41" s="119"/>
      <c r="AQ41" s="119" t="s">
        <v>55</v>
      </c>
      <c r="AR41" s="119"/>
      <c r="AS41" s="119"/>
      <c r="AT41" s="119" t="s">
        <v>55</v>
      </c>
      <c r="AU41" s="119"/>
      <c r="AV41" s="119" t="s">
        <v>55</v>
      </c>
      <c r="AW41" s="16"/>
      <c r="AX41" s="16"/>
      <c r="AY41" s="16"/>
      <c r="AZ41" s="16"/>
      <c r="BA41" s="16"/>
    </row>
    <row r="42" spans="1:53" s="106" customFormat="1" ht="15.75" x14ac:dyDescent="0.25">
      <c r="A42" s="80" t="s">
        <v>439</v>
      </c>
      <c r="B42" s="124">
        <v>1</v>
      </c>
      <c r="C42" s="107" t="s">
        <v>223</v>
      </c>
      <c r="D42" s="117" t="s">
        <v>140</v>
      </c>
      <c r="E42" s="125">
        <v>30100</v>
      </c>
      <c r="F42" s="125">
        <v>10386842500</v>
      </c>
      <c r="G42" s="125">
        <v>67948</v>
      </c>
      <c r="H42" s="109" t="s">
        <v>87</v>
      </c>
      <c r="I42" s="109" t="s">
        <v>176</v>
      </c>
      <c r="J42" s="107">
        <v>1</v>
      </c>
      <c r="K42" s="131">
        <v>60756</v>
      </c>
      <c r="L42" s="127">
        <v>85217</v>
      </c>
      <c r="M42" s="129">
        <v>29.21</v>
      </c>
      <c r="N42" s="129">
        <v>40.97</v>
      </c>
      <c r="O42" s="130"/>
      <c r="P42" s="130"/>
      <c r="Q42" s="119">
        <v>9</v>
      </c>
      <c r="R42" s="119">
        <v>40</v>
      </c>
      <c r="S42" s="119" t="s">
        <v>38</v>
      </c>
      <c r="T42" s="119"/>
      <c r="U42" s="119" t="s">
        <v>38</v>
      </c>
      <c r="V42" s="119" t="s">
        <v>55</v>
      </c>
      <c r="W42" s="119" t="s">
        <v>55</v>
      </c>
      <c r="X42" s="119"/>
      <c r="Y42" s="119" t="s">
        <v>225</v>
      </c>
      <c r="Z42" s="119"/>
      <c r="AA42" s="119" t="s">
        <v>35</v>
      </c>
      <c r="AB42" s="119" t="s">
        <v>55</v>
      </c>
      <c r="AC42" s="119" t="s">
        <v>55</v>
      </c>
      <c r="AD42" s="119"/>
      <c r="AE42" s="119"/>
      <c r="AF42" s="119"/>
      <c r="AG42" s="119" t="s">
        <v>38</v>
      </c>
      <c r="AH42" s="119"/>
      <c r="AI42" s="119"/>
      <c r="AJ42" s="119"/>
      <c r="AK42" s="119"/>
      <c r="AL42" s="119"/>
      <c r="AM42" s="119"/>
      <c r="AN42" s="119" t="s">
        <v>55</v>
      </c>
      <c r="AO42" s="119" t="s">
        <v>55</v>
      </c>
      <c r="AP42" s="119" t="s">
        <v>55</v>
      </c>
      <c r="AQ42" s="119" t="s">
        <v>55</v>
      </c>
      <c r="AR42" s="119" t="s">
        <v>55</v>
      </c>
      <c r="AS42" s="119"/>
      <c r="AT42" s="119"/>
      <c r="AU42" s="119" t="s">
        <v>55</v>
      </c>
      <c r="AV42" s="119"/>
      <c r="AW42" s="16"/>
      <c r="AX42" s="16"/>
      <c r="AY42" s="16"/>
      <c r="AZ42" s="16"/>
      <c r="BA42" s="16"/>
    </row>
    <row r="43" spans="1:53" s="106" customFormat="1" ht="15.75" x14ac:dyDescent="0.25">
      <c r="A43" s="80" t="s">
        <v>439</v>
      </c>
      <c r="B43" s="124">
        <v>1</v>
      </c>
      <c r="C43" s="107" t="s">
        <v>223</v>
      </c>
      <c r="D43" s="117" t="s">
        <v>140</v>
      </c>
      <c r="E43" s="125">
        <v>30100</v>
      </c>
      <c r="F43" s="125">
        <v>10386842500</v>
      </c>
      <c r="G43" s="125">
        <v>67948</v>
      </c>
      <c r="H43" s="109" t="s">
        <v>16</v>
      </c>
      <c r="I43" s="109" t="s">
        <v>176</v>
      </c>
      <c r="J43" s="107">
        <v>2</v>
      </c>
      <c r="K43" s="131">
        <v>49587</v>
      </c>
      <c r="L43" s="127">
        <v>69555</v>
      </c>
      <c r="M43" s="129">
        <v>23.84</v>
      </c>
      <c r="N43" s="129">
        <v>33.44</v>
      </c>
      <c r="O43" s="130"/>
      <c r="P43" s="130"/>
      <c r="Q43" s="119">
        <v>9</v>
      </c>
      <c r="R43" s="119">
        <v>40</v>
      </c>
      <c r="S43" s="119" t="s">
        <v>38</v>
      </c>
      <c r="T43" s="119"/>
      <c r="U43" s="119" t="s">
        <v>38</v>
      </c>
      <c r="V43" s="119" t="s">
        <v>55</v>
      </c>
      <c r="W43" s="119" t="s">
        <v>55</v>
      </c>
      <c r="X43" s="119"/>
      <c r="Y43" s="119" t="s">
        <v>55</v>
      </c>
      <c r="Z43" s="119" t="s">
        <v>32</v>
      </c>
      <c r="AA43" s="119" t="s">
        <v>35</v>
      </c>
      <c r="AB43" s="119"/>
      <c r="AC43" s="119" t="s">
        <v>55</v>
      </c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 t="s">
        <v>55</v>
      </c>
      <c r="AO43" s="119" t="s">
        <v>55</v>
      </c>
      <c r="AP43" s="119" t="s">
        <v>55</v>
      </c>
      <c r="AQ43" s="119"/>
      <c r="AR43" s="119" t="s">
        <v>55</v>
      </c>
      <c r="AS43" s="119"/>
      <c r="AT43" s="119"/>
      <c r="AU43" s="119" t="s">
        <v>55</v>
      </c>
      <c r="AV43" s="119" t="s">
        <v>55</v>
      </c>
      <c r="AW43" s="16"/>
      <c r="AX43" s="16"/>
      <c r="AY43" s="16"/>
      <c r="AZ43" s="16"/>
      <c r="BA43" s="16"/>
    </row>
    <row r="44" spans="1:53" s="106" customFormat="1" ht="15.75" x14ac:dyDescent="0.25">
      <c r="A44" s="80" t="s">
        <v>439</v>
      </c>
      <c r="B44" s="124">
        <v>1</v>
      </c>
      <c r="C44" s="107" t="s">
        <v>223</v>
      </c>
      <c r="D44" s="117" t="s">
        <v>140</v>
      </c>
      <c r="E44" s="125">
        <v>30100</v>
      </c>
      <c r="F44" s="125">
        <v>10386842500</v>
      </c>
      <c r="G44" s="125">
        <v>67948</v>
      </c>
      <c r="H44" s="109" t="s">
        <v>61</v>
      </c>
      <c r="I44" s="109" t="s">
        <v>173</v>
      </c>
      <c r="J44" s="107">
        <v>6</v>
      </c>
      <c r="K44" s="131">
        <v>69076</v>
      </c>
      <c r="L44" s="127">
        <v>96886</v>
      </c>
      <c r="M44" s="129">
        <v>33.21</v>
      </c>
      <c r="N44" s="129">
        <v>46.58</v>
      </c>
      <c r="O44" s="130"/>
      <c r="P44" s="130"/>
      <c r="Q44" s="119">
        <v>9</v>
      </c>
      <c r="R44" s="119">
        <v>40</v>
      </c>
      <c r="S44" s="119" t="s">
        <v>38</v>
      </c>
      <c r="T44" s="119" t="s">
        <v>29</v>
      </c>
      <c r="U44" s="119" t="s">
        <v>38</v>
      </c>
      <c r="V44" s="119" t="s">
        <v>55</v>
      </c>
      <c r="W44" s="119" t="s">
        <v>55</v>
      </c>
      <c r="X44" s="119"/>
      <c r="Y44" s="119" t="s">
        <v>55</v>
      </c>
      <c r="Z44" s="119" t="s">
        <v>32</v>
      </c>
      <c r="AA44" s="119" t="s">
        <v>35</v>
      </c>
      <c r="AB44" s="119"/>
      <c r="AC44" s="119"/>
      <c r="AD44" s="119"/>
      <c r="AE44" s="119"/>
      <c r="AF44" s="119"/>
      <c r="AG44" s="119"/>
      <c r="AH44" s="119" t="s">
        <v>55</v>
      </c>
      <c r="AI44" s="119" t="s">
        <v>55</v>
      </c>
      <c r="AJ44" s="119" t="s">
        <v>55</v>
      </c>
      <c r="AK44" s="119" t="s">
        <v>55</v>
      </c>
      <c r="AL44" s="119"/>
      <c r="AM44" s="119"/>
      <c r="AN44" s="119" t="s">
        <v>55</v>
      </c>
      <c r="AO44" s="119"/>
      <c r="AP44" s="119"/>
      <c r="AQ44" s="119"/>
      <c r="AR44" s="119" t="s">
        <v>55</v>
      </c>
      <c r="AS44" s="119"/>
      <c r="AT44" s="119"/>
      <c r="AU44" s="119"/>
      <c r="AV44" s="119" t="s">
        <v>55</v>
      </c>
      <c r="AW44" s="16"/>
      <c r="AX44" s="16"/>
      <c r="AY44" s="16"/>
      <c r="AZ44" s="16"/>
      <c r="BA44" s="16"/>
    </row>
    <row r="45" spans="1:53" s="106" customFormat="1" ht="15.75" x14ac:dyDescent="0.25">
      <c r="A45" s="80" t="s">
        <v>439</v>
      </c>
      <c r="B45" s="124">
        <v>1</v>
      </c>
      <c r="C45" s="107" t="s">
        <v>223</v>
      </c>
      <c r="D45" s="117" t="s">
        <v>140</v>
      </c>
      <c r="E45" s="125">
        <v>30100</v>
      </c>
      <c r="F45" s="125">
        <v>10386842500</v>
      </c>
      <c r="G45" s="125">
        <v>67948</v>
      </c>
      <c r="H45" s="109" t="s">
        <v>138</v>
      </c>
      <c r="I45" s="109" t="s">
        <v>174</v>
      </c>
      <c r="J45" s="107">
        <v>1</v>
      </c>
      <c r="K45" s="131">
        <v>69076</v>
      </c>
      <c r="L45" s="127">
        <v>96886</v>
      </c>
      <c r="M45" s="129">
        <v>33.21</v>
      </c>
      <c r="N45" s="129">
        <v>46.58</v>
      </c>
      <c r="O45" s="130"/>
      <c r="P45" s="130"/>
      <c r="Q45" s="119">
        <v>9</v>
      </c>
      <c r="R45" s="119">
        <v>40</v>
      </c>
      <c r="S45" s="119"/>
      <c r="T45" s="119"/>
      <c r="U45" s="119"/>
      <c r="V45" s="119" t="s">
        <v>55</v>
      </c>
      <c r="W45" s="119" t="s">
        <v>55</v>
      </c>
      <c r="X45" s="119" t="s">
        <v>38</v>
      </c>
      <c r="Y45" s="119" t="s">
        <v>55</v>
      </c>
      <c r="Z45" s="119" t="s">
        <v>32</v>
      </c>
      <c r="AA45" s="119" t="s">
        <v>35</v>
      </c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 t="s">
        <v>38</v>
      </c>
      <c r="AM45" s="119" t="s">
        <v>38</v>
      </c>
      <c r="AN45" s="119"/>
      <c r="AO45" s="119"/>
      <c r="AP45" s="119" t="s">
        <v>38</v>
      </c>
      <c r="AQ45" s="119"/>
      <c r="AR45" s="119" t="s">
        <v>38</v>
      </c>
      <c r="AS45" s="119" t="s">
        <v>55</v>
      </c>
      <c r="AT45" s="119"/>
      <c r="AU45" s="119"/>
      <c r="AV45" s="119" t="s">
        <v>38</v>
      </c>
      <c r="AW45" s="16"/>
      <c r="AX45" s="16" t="s">
        <v>50</v>
      </c>
      <c r="AY45" s="16"/>
      <c r="AZ45" s="16"/>
      <c r="BA45" s="16"/>
    </row>
    <row r="46" spans="1:53" s="106" customFormat="1" ht="15.75" x14ac:dyDescent="0.25">
      <c r="A46" s="80" t="s">
        <v>439</v>
      </c>
      <c r="B46" s="124">
        <v>1</v>
      </c>
      <c r="C46" s="107" t="s">
        <v>223</v>
      </c>
      <c r="D46" s="117" t="s">
        <v>140</v>
      </c>
      <c r="E46" s="125">
        <v>30100</v>
      </c>
      <c r="F46" s="125">
        <v>10386842500</v>
      </c>
      <c r="G46" s="125">
        <v>67948</v>
      </c>
      <c r="H46" s="109" t="s">
        <v>139</v>
      </c>
      <c r="I46" s="109" t="s">
        <v>174</v>
      </c>
      <c r="J46" s="107">
        <v>1</v>
      </c>
      <c r="K46" s="131">
        <v>56784</v>
      </c>
      <c r="L46" s="127">
        <v>79643</v>
      </c>
      <c r="M46" s="129">
        <v>27.3</v>
      </c>
      <c r="N46" s="129">
        <v>38.29</v>
      </c>
      <c r="O46" s="130"/>
      <c r="P46" s="130"/>
      <c r="Q46" s="119">
        <v>9</v>
      </c>
      <c r="R46" s="119">
        <v>40</v>
      </c>
      <c r="S46" s="119"/>
      <c r="T46" s="119"/>
      <c r="U46" s="119" t="s">
        <v>38</v>
      </c>
      <c r="V46" s="119" t="s">
        <v>55</v>
      </c>
      <c r="W46" s="119" t="s">
        <v>55</v>
      </c>
      <c r="X46" s="119"/>
      <c r="Y46" s="119" t="s">
        <v>55</v>
      </c>
      <c r="Z46" s="119" t="s">
        <v>32</v>
      </c>
      <c r="AA46" s="119" t="s">
        <v>35</v>
      </c>
      <c r="AB46" s="119" t="s">
        <v>38</v>
      </c>
      <c r="AC46" s="119" t="s">
        <v>38</v>
      </c>
      <c r="AD46" s="119" t="s">
        <v>38</v>
      </c>
      <c r="AE46" s="119" t="s">
        <v>38</v>
      </c>
      <c r="AF46" s="119" t="s">
        <v>38</v>
      </c>
      <c r="AG46" s="119"/>
      <c r="AH46" s="119"/>
      <c r="AI46" s="119"/>
      <c r="AJ46" s="119"/>
      <c r="AK46" s="119"/>
      <c r="AL46" s="119" t="s">
        <v>38</v>
      </c>
      <c r="AM46" s="119" t="s">
        <v>38</v>
      </c>
      <c r="AN46" s="119" t="s">
        <v>55</v>
      </c>
      <c r="AO46" s="119" t="s">
        <v>55</v>
      </c>
      <c r="AP46" s="119" t="s">
        <v>38</v>
      </c>
      <c r="AQ46" s="119" t="s">
        <v>38</v>
      </c>
      <c r="AR46" s="119" t="s">
        <v>38</v>
      </c>
      <c r="AS46" s="119" t="s">
        <v>38</v>
      </c>
      <c r="AT46" s="119"/>
      <c r="AU46" s="119"/>
      <c r="AV46" s="119" t="s">
        <v>38</v>
      </c>
      <c r="AW46" s="16"/>
      <c r="AX46" s="16"/>
      <c r="AY46" s="16"/>
      <c r="AZ46" s="16"/>
      <c r="BA46" s="16"/>
    </row>
    <row r="47" spans="1:53" s="164" customFormat="1" ht="15.75" x14ac:dyDescent="0.25">
      <c r="A47" s="81" t="s">
        <v>439</v>
      </c>
      <c r="B47" s="190">
        <v>1</v>
      </c>
      <c r="C47" s="190" t="s">
        <v>223</v>
      </c>
      <c r="D47" s="189" t="s">
        <v>147</v>
      </c>
      <c r="E47" s="198">
        <v>22654</v>
      </c>
      <c r="F47" s="198">
        <v>4542809400</v>
      </c>
      <c r="G47" s="198">
        <v>36803</v>
      </c>
      <c r="H47" s="184" t="s">
        <v>0</v>
      </c>
      <c r="I47" s="176" t="s">
        <v>177</v>
      </c>
      <c r="J47" s="190">
        <v>1</v>
      </c>
      <c r="K47" s="209">
        <v>96200</v>
      </c>
      <c r="L47" s="201">
        <v>122574</v>
      </c>
      <c r="M47" s="205">
        <v>46.25</v>
      </c>
      <c r="N47" s="205">
        <v>58.93</v>
      </c>
      <c r="O47" s="205"/>
      <c r="P47" s="205"/>
      <c r="Q47" s="190">
        <v>10</v>
      </c>
      <c r="R47" s="190">
        <v>40</v>
      </c>
      <c r="S47" s="190" t="s">
        <v>262</v>
      </c>
      <c r="T47" s="190" t="s">
        <v>27</v>
      </c>
      <c r="U47" s="190" t="s">
        <v>38</v>
      </c>
      <c r="V47" s="190" t="s">
        <v>55</v>
      </c>
      <c r="W47" s="190" t="s">
        <v>55</v>
      </c>
      <c r="X47" s="190" t="s">
        <v>30</v>
      </c>
      <c r="Y47" s="190" t="s">
        <v>55</v>
      </c>
      <c r="Z47" s="190" t="s">
        <v>38</v>
      </c>
      <c r="AA47" s="190" t="s">
        <v>35</v>
      </c>
      <c r="AB47" s="190" t="s">
        <v>55</v>
      </c>
      <c r="AC47" s="190" t="s">
        <v>55</v>
      </c>
      <c r="AD47" s="190" t="s">
        <v>262</v>
      </c>
      <c r="AE47" s="190" t="s">
        <v>55</v>
      </c>
      <c r="AF47" s="190" t="s">
        <v>55</v>
      </c>
      <c r="AG47" s="190" t="s">
        <v>55</v>
      </c>
      <c r="AH47" s="190" t="s">
        <v>55</v>
      </c>
      <c r="AI47" s="190" t="s">
        <v>55</v>
      </c>
      <c r="AJ47" s="190" t="s">
        <v>55</v>
      </c>
      <c r="AK47" s="190" t="s">
        <v>55</v>
      </c>
      <c r="AL47" s="190" t="s">
        <v>55</v>
      </c>
      <c r="AM47" s="190" t="s">
        <v>55</v>
      </c>
      <c r="AN47" s="190" t="s">
        <v>55</v>
      </c>
      <c r="AO47" s="190" t="s">
        <v>55</v>
      </c>
      <c r="AP47" s="190" t="s">
        <v>55</v>
      </c>
      <c r="AQ47" s="190" t="s">
        <v>55</v>
      </c>
      <c r="AR47" s="190" t="s">
        <v>55</v>
      </c>
      <c r="AS47" s="190" t="s">
        <v>55</v>
      </c>
      <c r="AT47" s="190" t="s">
        <v>55</v>
      </c>
      <c r="AU47" s="190" t="s">
        <v>55</v>
      </c>
      <c r="AV47" s="190" t="s">
        <v>55</v>
      </c>
    </row>
    <row r="48" spans="1:53" s="164" customFormat="1" ht="15.75" x14ac:dyDescent="0.25">
      <c r="A48" s="81" t="s">
        <v>439</v>
      </c>
      <c r="B48" s="190">
        <v>1</v>
      </c>
      <c r="C48" s="190" t="s">
        <v>223</v>
      </c>
      <c r="D48" s="189" t="s">
        <v>147</v>
      </c>
      <c r="E48" s="198">
        <v>22654</v>
      </c>
      <c r="F48" s="198">
        <v>4542809400</v>
      </c>
      <c r="G48" s="198">
        <v>36803</v>
      </c>
      <c r="H48" s="184" t="s">
        <v>48</v>
      </c>
      <c r="I48" s="176" t="s">
        <v>173</v>
      </c>
      <c r="J48" s="190">
        <v>3</v>
      </c>
      <c r="K48" s="209">
        <v>77189</v>
      </c>
      <c r="L48" s="201">
        <v>98405</v>
      </c>
      <c r="M48" s="205">
        <v>37.11</v>
      </c>
      <c r="N48" s="205">
        <v>47.31</v>
      </c>
      <c r="O48" s="205"/>
      <c r="P48" s="205"/>
      <c r="Q48" s="190">
        <v>10</v>
      </c>
      <c r="R48" s="190">
        <v>40</v>
      </c>
      <c r="S48" s="190" t="s">
        <v>260</v>
      </c>
      <c r="T48" s="190" t="s">
        <v>28</v>
      </c>
      <c r="U48" s="190" t="s">
        <v>38</v>
      </c>
      <c r="V48" s="190" t="s">
        <v>55</v>
      </c>
      <c r="W48" s="190" t="s">
        <v>55</v>
      </c>
      <c r="X48" s="190" t="s">
        <v>31</v>
      </c>
      <c r="Y48" s="190" t="s">
        <v>55</v>
      </c>
      <c r="Z48" s="190" t="s">
        <v>32</v>
      </c>
      <c r="AA48" s="190" t="s">
        <v>35</v>
      </c>
      <c r="AB48" s="190" t="s">
        <v>38</v>
      </c>
      <c r="AC48" s="190" t="s">
        <v>38</v>
      </c>
      <c r="AD48" s="190" t="s">
        <v>262</v>
      </c>
      <c r="AE48" s="190" t="s">
        <v>38</v>
      </c>
      <c r="AF48" s="190" t="s">
        <v>38</v>
      </c>
      <c r="AG48" s="190" t="s">
        <v>55</v>
      </c>
      <c r="AH48" s="190" t="s">
        <v>55</v>
      </c>
      <c r="AI48" s="190" t="s">
        <v>55</v>
      </c>
      <c r="AJ48" s="190" t="s">
        <v>55</v>
      </c>
      <c r="AK48" s="190" t="s">
        <v>55</v>
      </c>
      <c r="AL48" s="190" t="s">
        <v>55</v>
      </c>
      <c r="AM48" s="190" t="s">
        <v>38</v>
      </c>
      <c r="AN48" s="190" t="s">
        <v>38</v>
      </c>
      <c r="AO48" s="190" t="s">
        <v>55</v>
      </c>
      <c r="AP48" s="190" t="s">
        <v>55</v>
      </c>
      <c r="AQ48" s="190" t="s">
        <v>55</v>
      </c>
      <c r="AR48" s="190" t="s">
        <v>55</v>
      </c>
      <c r="AS48" s="190" t="s">
        <v>38</v>
      </c>
      <c r="AT48" s="190" t="s">
        <v>38</v>
      </c>
      <c r="AU48" s="190" t="s">
        <v>55</v>
      </c>
      <c r="AV48" s="190" t="s">
        <v>55</v>
      </c>
    </row>
    <row r="49" spans="1:289" s="164" customFormat="1" ht="15.75" x14ac:dyDescent="0.25">
      <c r="A49" s="81" t="s">
        <v>439</v>
      </c>
      <c r="B49" s="190">
        <v>1</v>
      </c>
      <c r="C49" s="190" t="s">
        <v>236</v>
      </c>
      <c r="D49" s="189" t="s">
        <v>147</v>
      </c>
      <c r="E49" s="198">
        <v>22654</v>
      </c>
      <c r="F49" s="198">
        <v>4542809400</v>
      </c>
      <c r="G49" s="198">
        <v>36803</v>
      </c>
      <c r="H49" s="184" t="s">
        <v>141</v>
      </c>
      <c r="I49" s="176" t="s">
        <v>176</v>
      </c>
      <c r="J49" s="190">
        <v>1</v>
      </c>
      <c r="K49" s="209">
        <v>59176</v>
      </c>
      <c r="L49" s="201">
        <v>75462</v>
      </c>
      <c r="M49" s="205">
        <v>28.45</v>
      </c>
      <c r="N49" s="205">
        <v>36.28</v>
      </c>
      <c r="O49" s="205"/>
      <c r="P49" s="205"/>
      <c r="Q49" s="190">
        <v>10</v>
      </c>
      <c r="R49" s="190">
        <v>40</v>
      </c>
      <c r="S49" s="190" t="s">
        <v>260</v>
      </c>
      <c r="T49" s="190"/>
      <c r="U49" s="190"/>
      <c r="V49" s="190" t="s">
        <v>55</v>
      </c>
      <c r="W49" s="190" t="s">
        <v>55</v>
      </c>
      <c r="X49" s="190"/>
      <c r="Y49" s="190" t="s">
        <v>55</v>
      </c>
      <c r="Z49" s="190" t="s">
        <v>32</v>
      </c>
      <c r="AA49" s="190" t="s">
        <v>35</v>
      </c>
      <c r="AB49" s="190"/>
      <c r="AC49" s="190" t="s">
        <v>55</v>
      </c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 t="s">
        <v>55</v>
      </c>
      <c r="AP49" s="190" t="s">
        <v>55</v>
      </c>
      <c r="AQ49" s="190" t="s">
        <v>55</v>
      </c>
      <c r="AR49" s="190" t="s">
        <v>55</v>
      </c>
      <c r="AS49" s="190"/>
      <c r="AT49" s="190"/>
      <c r="AU49" s="190" t="s">
        <v>55</v>
      </c>
      <c r="AV49" s="190"/>
    </row>
    <row r="50" spans="1:289" s="164" customFormat="1" ht="15.75" x14ac:dyDescent="0.25">
      <c r="A50" s="81" t="s">
        <v>439</v>
      </c>
      <c r="B50" s="190">
        <v>1</v>
      </c>
      <c r="C50" s="190" t="s">
        <v>223</v>
      </c>
      <c r="D50" s="189" t="s">
        <v>147</v>
      </c>
      <c r="E50" s="198">
        <v>22654</v>
      </c>
      <c r="F50" s="198">
        <v>4542809400</v>
      </c>
      <c r="G50" s="198">
        <v>36803</v>
      </c>
      <c r="H50" s="184" t="s">
        <v>54</v>
      </c>
      <c r="I50" s="176" t="s">
        <v>176</v>
      </c>
      <c r="J50" s="190">
        <v>1</v>
      </c>
      <c r="K50" s="209">
        <v>54288</v>
      </c>
      <c r="L50" s="201">
        <v>69451</v>
      </c>
      <c r="M50" s="205">
        <v>26.17</v>
      </c>
      <c r="N50" s="205">
        <v>33.39</v>
      </c>
      <c r="O50" s="205"/>
      <c r="P50" s="205"/>
      <c r="Q50" s="190">
        <v>10</v>
      </c>
      <c r="R50" s="190">
        <v>40</v>
      </c>
      <c r="S50" s="190" t="s">
        <v>260</v>
      </c>
      <c r="T50" s="190"/>
      <c r="U50" s="190"/>
      <c r="V50" s="190" t="s">
        <v>55</v>
      </c>
      <c r="W50" s="190" t="s">
        <v>55</v>
      </c>
      <c r="X50" s="190"/>
      <c r="Y50" s="190" t="s">
        <v>55</v>
      </c>
      <c r="Z50" s="190" t="s">
        <v>32</v>
      </c>
      <c r="AA50" s="190" t="s">
        <v>35</v>
      </c>
      <c r="AB50" s="190"/>
      <c r="AC50" s="190" t="s">
        <v>55</v>
      </c>
      <c r="AD50" s="190"/>
      <c r="AE50" s="190"/>
      <c r="AF50" s="190"/>
      <c r="AG50" s="190"/>
      <c r="AH50" s="190"/>
      <c r="AI50" s="190"/>
      <c r="AJ50" s="190" t="s">
        <v>38</v>
      </c>
      <c r="AK50" s="190"/>
      <c r="AL50" s="190"/>
      <c r="AM50" s="190"/>
      <c r="AN50" s="190"/>
      <c r="AO50" s="190" t="s">
        <v>38</v>
      </c>
      <c r="AP50" s="190" t="s">
        <v>38</v>
      </c>
      <c r="AQ50" s="190" t="s">
        <v>55</v>
      </c>
      <c r="AR50" s="190" t="s">
        <v>55</v>
      </c>
      <c r="AS50" s="190"/>
      <c r="AT50" s="190"/>
      <c r="AU50" s="190" t="s">
        <v>55</v>
      </c>
      <c r="AV50" s="190"/>
    </row>
    <row r="51" spans="1:289" s="164" customFormat="1" ht="15.75" x14ac:dyDescent="0.25">
      <c r="A51" s="81" t="s">
        <v>439</v>
      </c>
      <c r="B51" s="190">
        <v>1</v>
      </c>
      <c r="C51" s="190" t="s">
        <v>223</v>
      </c>
      <c r="D51" s="189" t="s">
        <v>147</v>
      </c>
      <c r="E51" s="198">
        <v>22654</v>
      </c>
      <c r="F51" s="198">
        <v>4542809400</v>
      </c>
      <c r="G51" s="198">
        <v>36803</v>
      </c>
      <c r="H51" s="184" t="s">
        <v>359</v>
      </c>
      <c r="I51" s="176" t="s">
        <v>173</v>
      </c>
      <c r="J51" s="190">
        <v>1</v>
      </c>
      <c r="K51" s="209">
        <v>69638</v>
      </c>
      <c r="L51" s="201">
        <v>88733</v>
      </c>
      <c r="M51" s="205">
        <v>33.479999999999997</v>
      </c>
      <c r="N51" s="205">
        <v>42.66</v>
      </c>
      <c r="O51" s="205"/>
      <c r="P51" s="205"/>
      <c r="Q51" s="190">
        <v>10</v>
      </c>
      <c r="R51" s="190">
        <v>40</v>
      </c>
      <c r="S51" s="190" t="s">
        <v>260</v>
      </c>
      <c r="T51" s="190" t="s">
        <v>343</v>
      </c>
      <c r="U51" s="190"/>
      <c r="V51" s="190" t="s">
        <v>55</v>
      </c>
      <c r="W51" s="190" t="s">
        <v>55</v>
      </c>
      <c r="X51" s="190" t="s">
        <v>38</v>
      </c>
      <c r="Y51" s="190" t="s">
        <v>55</v>
      </c>
      <c r="Z51" s="190" t="s">
        <v>32</v>
      </c>
      <c r="AA51" s="190" t="s">
        <v>35</v>
      </c>
      <c r="AB51" s="190"/>
      <c r="AC51" s="190"/>
      <c r="AD51" s="190"/>
      <c r="AE51" s="190"/>
      <c r="AF51" s="190"/>
      <c r="AG51" s="190"/>
      <c r="AH51" s="190" t="s">
        <v>55</v>
      </c>
      <c r="AI51" s="190" t="s">
        <v>55</v>
      </c>
      <c r="AJ51" s="190" t="s">
        <v>55</v>
      </c>
      <c r="AK51" s="190" t="s">
        <v>55</v>
      </c>
      <c r="AL51" s="190" t="s">
        <v>55</v>
      </c>
      <c r="AM51" s="190"/>
      <c r="AN51" s="190"/>
      <c r="AO51" s="190" t="s">
        <v>55</v>
      </c>
      <c r="AP51" s="190" t="s">
        <v>55</v>
      </c>
      <c r="AQ51" s="190" t="s">
        <v>55</v>
      </c>
      <c r="AR51" s="190" t="s">
        <v>55</v>
      </c>
      <c r="AS51" s="190"/>
      <c r="AT51" s="190"/>
      <c r="AU51" s="190" t="s">
        <v>55</v>
      </c>
      <c r="AV51" s="190" t="s">
        <v>55</v>
      </c>
    </row>
    <row r="52" spans="1:289" s="164" customFormat="1" x14ac:dyDescent="0.25">
      <c r="A52" s="81" t="s">
        <v>439</v>
      </c>
      <c r="B52" s="196">
        <v>1</v>
      </c>
      <c r="C52" s="190" t="s">
        <v>223</v>
      </c>
      <c r="D52" s="182" t="s">
        <v>182</v>
      </c>
      <c r="E52" s="198">
        <v>17285</v>
      </c>
      <c r="F52" s="198">
        <v>3076647500</v>
      </c>
      <c r="G52" s="198">
        <v>26000</v>
      </c>
      <c r="H52" s="179" t="s">
        <v>0</v>
      </c>
      <c r="I52" s="179" t="s">
        <v>177</v>
      </c>
      <c r="J52" s="190">
        <v>1</v>
      </c>
      <c r="K52" s="209">
        <v>77896</v>
      </c>
      <c r="L52" s="201">
        <v>105372</v>
      </c>
      <c r="M52" s="205">
        <v>37.450000000000003</v>
      </c>
      <c r="N52" s="205">
        <v>50.66</v>
      </c>
      <c r="O52" s="205"/>
      <c r="P52" s="205"/>
      <c r="Q52" s="190">
        <v>12</v>
      </c>
      <c r="R52" s="190">
        <v>40</v>
      </c>
      <c r="S52" s="190" t="s">
        <v>55</v>
      </c>
      <c r="T52" s="183" t="s">
        <v>27</v>
      </c>
      <c r="U52" s="190"/>
      <c r="V52" s="190" t="s">
        <v>55</v>
      </c>
      <c r="W52" s="190" t="s">
        <v>55</v>
      </c>
      <c r="X52" s="190"/>
      <c r="Y52" s="190" t="s">
        <v>55</v>
      </c>
      <c r="Z52" s="190" t="s">
        <v>38</v>
      </c>
      <c r="AA52" s="190" t="s">
        <v>35</v>
      </c>
      <c r="AB52" s="190" t="s">
        <v>55</v>
      </c>
      <c r="AC52" s="190" t="s">
        <v>56</v>
      </c>
      <c r="AD52" s="190" t="s">
        <v>55</v>
      </c>
      <c r="AE52" s="190" t="s">
        <v>55</v>
      </c>
      <c r="AF52" s="190" t="s">
        <v>55</v>
      </c>
      <c r="AG52" s="190" t="s">
        <v>55</v>
      </c>
      <c r="AH52" s="190"/>
      <c r="AI52" s="190" t="s">
        <v>55</v>
      </c>
      <c r="AJ52" s="190" t="s">
        <v>55</v>
      </c>
      <c r="AK52" s="190" t="s">
        <v>55</v>
      </c>
      <c r="AL52" s="190" t="s">
        <v>55</v>
      </c>
      <c r="AM52" s="190" t="s">
        <v>55</v>
      </c>
      <c r="AN52" s="190"/>
      <c r="AO52" s="190" t="s">
        <v>55</v>
      </c>
      <c r="AP52" s="190" t="s">
        <v>55</v>
      </c>
      <c r="AQ52" s="190" t="s">
        <v>55</v>
      </c>
      <c r="AR52" s="190" t="s">
        <v>55</v>
      </c>
      <c r="AS52" s="190" t="s">
        <v>55</v>
      </c>
      <c r="AT52" s="190" t="s">
        <v>55</v>
      </c>
      <c r="AU52" s="190" t="s">
        <v>55</v>
      </c>
      <c r="AV52" s="190" t="s">
        <v>55</v>
      </c>
      <c r="AW52" s="181"/>
      <c r="AX52" s="181"/>
      <c r="AY52" s="181"/>
      <c r="AZ52" s="181"/>
      <c r="BA52" s="181"/>
    </row>
    <row r="53" spans="1:289" s="164" customFormat="1" x14ac:dyDescent="0.25">
      <c r="A53" s="81" t="s">
        <v>439</v>
      </c>
      <c r="B53" s="196">
        <v>1</v>
      </c>
      <c r="C53" s="190" t="s">
        <v>236</v>
      </c>
      <c r="D53" s="182" t="s">
        <v>182</v>
      </c>
      <c r="E53" s="198">
        <v>17285</v>
      </c>
      <c r="F53" s="198">
        <v>3076647500</v>
      </c>
      <c r="G53" s="198">
        <v>26000</v>
      </c>
      <c r="H53" s="179" t="s">
        <v>479</v>
      </c>
      <c r="I53" s="179" t="s">
        <v>173</v>
      </c>
      <c r="J53" s="190">
        <v>1</v>
      </c>
      <c r="K53" s="209">
        <v>56764</v>
      </c>
      <c r="L53" s="201">
        <v>76791</v>
      </c>
      <c r="M53" s="205">
        <v>29.11</v>
      </c>
      <c r="N53" s="205">
        <v>39.380000000000003</v>
      </c>
      <c r="O53" s="205"/>
      <c r="P53" s="205"/>
      <c r="Q53" s="190">
        <v>12</v>
      </c>
      <c r="R53" s="190">
        <v>37.5</v>
      </c>
      <c r="S53" s="190" t="s">
        <v>260</v>
      </c>
      <c r="T53" s="183" t="s">
        <v>28</v>
      </c>
      <c r="U53" s="190" t="s">
        <v>260</v>
      </c>
      <c r="V53" s="190" t="s">
        <v>260</v>
      </c>
      <c r="W53" s="190" t="s">
        <v>260</v>
      </c>
      <c r="X53" s="190"/>
      <c r="Y53" s="190" t="s">
        <v>260</v>
      </c>
      <c r="Z53" s="190" t="s">
        <v>32</v>
      </c>
      <c r="AA53" s="190" t="s">
        <v>35</v>
      </c>
      <c r="AB53" s="190" t="s">
        <v>56</v>
      </c>
      <c r="AC53" s="190" t="s">
        <v>56</v>
      </c>
      <c r="AD53" s="190" t="s">
        <v>56</v>
      </c>
      <c r="AE53" s="190" t="s">
        <v>56</v>
      </c>
      <c r="AF53" s="190" t="s">
        <v>56</v>
      </c>
      <c r="AG53" s="190" t="s">
        <v>55</v>
      </c>
      <c r="AH53" s="190" t="s">
        <v>55</v>
      </c>
      <c r="AI53" s="190"/>
      <c r="AJ53" s="190" t="s">
        <v>55</v>
      </c>
      <c r="AK53" s="190" t="s">
        <v>55</v>
      </c>
      <c r="AL53" s="190" t="s">
        <v>55</v>
      </c>
      <c r="AM53" s="190" t="s">
        <v>55</v>
      </c>
      <c r="AN53" s="190"/>
      <c r="AO53" s="190" t="s">
        <v>55</v>
      </c>
      <c r="AP53" s="190" t="s">
        <v>55</v>
      </c>
      <c r="AQ53" s="190" t="s">
        <v>56</v>
      </c>
      <c r="AR53" s="190" t="s">
        <v>55</v>
      </c>
      <c r="AS53" s="190" t="s">
        <v>55</v>
      </c>
      <c r="AT53" s="190" t="s">
        <v>55</v>
      </c>
      <c r="AU53" s="190" t="s">
        <v>55</v>
      </c>
      <c r="AV53" s="190" t="s">
        <v>55</v>
      </c>
      <c r="AW53" s="181"/>
      <c r="AX53" s="181"/>
      <c r="AY53" s="181"/>
      <c r="AZ53" s="181"/>
      <c r="BA53" s="181"/>
    </row>
    <row r="54" spans="1:289" s="164" customFormat="1" x14ac:dyDescent="0.25">
      <c r="A54" s="81" t="s">
        <v>439</v>
      </c>
      <c r="B54" s="196">
        <v>1</v>
      </c>
      <c r="C54" s="190" t="s">
        <v>236</v>
      </c>
      <c r="D54" s="182" t="s">
        <v>182</v>
      </c>
      <c r="E54" s="198">
        <v>17285</v>
      </c>
      <c r="F54" s="198">
        <v>3076647500</v>
      </c>
      <c r="G54" s="198">
        <v>26000</v>
      </c>
      <c r="H54" s="179" t="s">
        <v>480</v>
      </c>
      <c r="I54" s="179" t="s">
        <v>173</v>
      </c>
      <c r="J54" s="190">
        <v>2</v>
      </c>
      <c r="K54" s="209">
        <v>53313</v>
      </c>
      <c r="L54" s="201">
        <v>72111</v>
      </c>
      <c r="M54" s="205">
        <v>27.34</v>
      </c>
      <c r="N54" s="205">
        <v>36.979999999999997</v>
      </c>
      <c r="O54" s="205"/>
      <c r="P54" s="205"/>
      <c r="Q54" s="190">
        <v>12</v>
      </c>
      <c r="R54" s="190">
        <v>37.5</v>
      </c>
      <c r="S54" s="190" t="s">
        <v>55</v>
      </c>
      <c r="T54" s="183" t="s">
        <v>29</v>
      </c>
      <c r="U54" s="190" t="s">
        <v>55</v>
      </c>
      <c r="V54" s="190" t="s">
        <v>55</v>
      </c>
      <c r="W54" s="190" t="s">
        <v>55</v>
      </c>
      <c r="X54" s="190"/>
      <c r="Y54" s="190" t="s">
        <v>55</v>
      </c>
      <c r="Z54" s="190" t="s">
        <v>32</v>
      </c>
      <c r="AA54" s="190" t="s">
        <v>35</v>
      </c>
      <c r="AB54" s="190" t="s">
        <v>56</v>
      </c>
      <c r="AC54" s="190" t="s">
        <v>56</v>
      </c>
      <c r="AD54" s="190" t="s">
        <v>56</v>
      </c>
      <c r="AE54" s="190" t="s">
        <v>56</v>
      </c>
      <c r="AF54" s="190" t="s">
        <v>56</v>
      </c>
      <c r="AG54" s="190" t="s">
        <v>56</v>
      </c>
      <c r="AH54" s="190" t="s">
        <v>55</v>
      </c>
      <c r="AI54" s="190" t="s">
        <v>55</v>
      </c>
      <c r="AJ54" s="190" t="s">
        <v>55</v>
      </c>
      <c r="AK54" s="190" t="s">
        <v>55</v>
      </c>
      <c r="AL54" s="190" t="s">
        <v>55</v>
      </c>
      <c r="AM54" s="190" t="s">
        <v>56</v>
      </c>
      <c r="AN54" s="190"/>
      <c r="AO54" s="190" t="s">
        <v>55</v>
      </c>
      <c r="AP54" s="190" t="s">
        <v>55</v>
      </c>
      <c r="AQ54" s="190" t="s">
        <v>56</v>
      </c>
      <c r="AR54" s="190" t="s">
        <v>55</v>
      </c>
      <c r="AS54" s="190" t="s">
        <v>55</v>
      </c>
      <c r="AT54" s="190" t="s">
        <v>55</v>
      </c>
      <c r="AU54" s="190" t="s">
        <v>55</v>
      </c>
      <c r="AV54" s="190" t="s">
        <v>55</v>
      </c>
      <c r="AW54" s="181"/>
      <c r="AX54" s="181"/>
      <c r="AY54" s="181"/>
      <c r="AZ54" s="181"/>
      <c r="BA54" s="181"/>
    </row>
    <row r="55" spans="1:289" s="164" customFormat="1" x14ac:dyDescent="0.25">
      <c r="A55" s="81" t="s">
        <v>439</v>
      </c>
      <c r="B55" s="196">
        <v>1</v>
      </c>
      <c r="C55" s="190" t="s">
        <v>223</v>
      </c>
      <c r="D55" s="182" t="s">
        <v>182</v>
      </c>
      <c r="E55" s="198">
        <v>17285</v>
      </c>
      <c r="F55" s="198">
        <v>3076647500</v>
      </c>
      <c r="G55" s="198">
        <v>26000</v>
      </c>
      <c r="H55" s="179" t="s">
        <v>88</v>
      </c>
      <c r="I55" s="179" t="s">
        <v>173</v>
      </c>
      <c r="J55" s="190">
        <v>1</v>
      </c>
      <c r="K55" s="209">
        <v>46995</v>
      </c>
      <c r="L55" s="201">
        <v>63570</v>
      </c>
      <c r="M55" s="205">
        <v>24.1</v>
      </c>
      <c r="N55" s="205">
        <v>32.6</v>
      </c>
      <c r="O55" s="205"/>
      <c r="P55" s="205"/>
      <c r="Q55" s="190">
        <v>12</v>
      </c>
      <c r="R55" s="190">
        <v>37.5</v>
      </c>
      <c r="S55" s="190" t="s">
        <v>55</v>
      </c>
      <c r="T55" s="183"/>
      <c r="U55" s="190"/>
      <c r="V55" s="190" t="s">
        <v>55</v>
      </c>
      <c r="W55" s="190" t="s">
        <v>55</v>
      </c>
      <c r="X55" s="190"/>
      <c r="Y55" s="190" t="s">
        <v>55</v>
      </c>
      <c r="Z55" s="190" t="s">
        <v>32</v>
      </c>
      <c r="AA55" s="190" t="s">
        <v>35</v>
      </c>
      <c r="AB55" s="190" t="s">
        <v>56</v>
      </c>
      <c r="AC55" s="190" t="s">
        <v>56</v>
      </c>
      <c r="AD55" s="190" t="s">
        <v>56</v>
      </c>
      <c r="AE55" s="190" t="s">
        <v>56</v>
      </c>
      <c r="AF55" s="190" t="s">
        <v>56</v>
      </c>
      <c r="AG55" s="190" t="s">
        <v>56</v>
      </c>
      <c r="AH55" s="190" t="s">
        <v>55</v>
      </c>
      <c r="AI55" s="190" t="s">
        <v>55</v>
      </c>
      <c r="AJ55" s="190" t="s">
        <v>55</v>
      </c>
      <c r="AK55" s="190" t="s">
        <v>55</v>
      </c>
      <c r="AL55" s="190" t="s">
        <v>55</v>
      </c>
      <c r="AM55" s="190" t="s">
        <v>56</v>
      </c>
      <c r="AN55" s="190"/>
      <c r="AO55" s="190" t="s">
        <v>55</v>
      </c>
      <c r="AP55" s="190" t="s">
        <v>55</v>
      </c>
      <c r="AQ55" s="190" t="s">
        <v>56</v>
      </c>
      <c r="AR55" s="190" t="s">
        <v>55</v>
      </c>
      <c r="AS55" s="190" t="s">
        <v>55</v>
      </c>
      <c r="AT55" s="190" t="s">
        <v>55</v>
      </c>
      <c r="AU55" s="190" t="s">
        <v>55</v>
      </c>
      <c r="AV55" s="190" t="s">
        <v>55</v>
      </c>
      <c r="AW55" s="181"/>
      <c r="AX55" s="181"/>
      <c r="AY55" s="181"/>
      <c r="AZ55" s="181"/>
      <c r="BA55" s="181"/>
    </row>
    <row r="56" spans="1:289" s="164" customFormat="1" x14ac:dyDescent="0.25">
      <c r="A56" s="81" t="s">
        <v>439</v>
      </c>
      <c r="B56" s="196">
        <v>1</v>
      </c>
      <c r="C56" s="190" t="s">
        <v>223</v>
      </c>
      <c r="D56" s="182" t="s">
        <v>182</v>
      </c>
      <c r="E56" s="198">
        <v>17285</v>
      </c>
      <c r="F56" s="198">
        <v>3076647500</v>
      </c>
      <c r="G56" s="198">
        <v>26000</v>
      </c>
      <c r="H56" s="182" t="s">
        <v>75</v>
      </c>
      <c r="I56" s="179" t="s">
        <v>176</v>
      </c>
      <c r="J56" s="190">
        <v>1</v>
      </c>
      <c r="K56" s="209">
        <v>46995</v>
      </c>
      <c r="L56" s="201">
        <v>63570</v>
      </c>
      <c r="M56" s="205">
        <v>24.1</v>
      </c>
      <c r="N56" s="205">
        <v>32.6</v>
      </c>
      <c r="O56" s="205"/>
      <c r="P56" s="205"/>
      <c r="Q56" s="190">
        <v>12</v>
      </c>
      <c r="R56" s="190">
        <v>37.5</v>
      </c>
      <c r="S56" s="190" t="s">
        <v>260</v>
      </c>
      <c r="T56" s="183" t="s">
        <v>38</v>
      </c>
      <c r="U56" s="190"/>
      <c r="V56" s="190" t="s">
        <v>55</v>
      </c>
      <c r="W56" s="190" t="s">
        <v>55</v>
      </c>
      <c r="X56" s="190"/>
      <c r="Y56" s="190" t="s">
        <v>55</v>
      </c>
      <c r="Z56" s="190" t="s">
        <v>32</v>
      </c>
      <c r="AA56" s="190" t="s">
        <v>35</v>
      </c>
      <c r="AB56" s="190" t="s">
        <v>56</v>
      </c>
      <c r="AC56" s="190" t="s">
        <v>55</v>
      </c>
      <c r="AD56" s="190" t="s">
        <v>56</v>
      </c>
      <c r="AE56" s="190" t="s">
        <v>56</v>
      </c>
      <c r="AF56" s="190" t="s">
        <v>56</v>
      </c>
      <c r="AG56" s="190" t="s">
        <v>56</v>
      </c>
      <c r="AH56" s="190" t="s">
        <v>56</v>
      </c>
      <c r="AI56" s="190" t="s">
        <v>56</v>
      </c>
      <c r="AJ56" s="190" t="s">
        <v>56</v>
      </c>
      <c r="AK56" s="190" t="s">
        <v>56</v>
      </c>
      <c r="AL56" s="190" t="s">
        <v>56</v>
      </c>
      <c r="AM56" s="190" t="s">
        <v>56</v>
      </c>
      <c r="AN56" s="190"/>
      <c r="AO56" s="190" t="s">
        <v>55</v>
      </c>
      <c r="AP56" s="190" t="s">
        <v>55</v>
      </c>
      <c r="AQ56" s="190" t="s">
        <v>55</v>
      </c>
      <c r="AR56" s="190" t="s">
        <v>55</v>
      </c>
      <c r="AS56" s="190" t="s">
        <v>56</v>
      </c>
      <c r="AT56" s="190" t="s">
        <v>56</v>
      </c>
      <c r="AU56" s="190" t="s">
        <v>55</v>
      </c>
      <c r="AV56" s="190" t="s">
        <v>56</v>
      </c>
      <c r="AW56" s="181"/>
      <c r="AX56" s="181"/>
      <c r="AY56" s="181"/>
      <c r="AZ56" s="181"/>
      <c r="BA56" s="181"/>
    </row>
    <row r="57" spans="1:289" s="181" customFormat="1" ht="15.75" x14ac:dyDescent="0.25">
      <c r="A57" s="81" t="s">
        <v>439</v>
      </c>
      <c r="B57" s="190">
        <v>1</v>
      </c>
      <c r="C57" s="190" t="s">
        <v>223</v>
      </c>
      <c r="D57" s="182" t="s">
        <v>183</v>
      </c>
      <c r="E57" s="198">
        <v>12801</v>
      </c>
      <c r="F57" s="198">
        <v>2864577600</v>
      </c>
      <c r="G57" s="198">
        <v>19300</v>
      </c>
      <c r="H57" s="184" t="s">
        <v>0</v>
      </c>
      <c r="I57" s="179" t="s">
        <v>177</v>
      </c>
      <c r="J57" s="190">
        <v>1</v>
      </c>
      <c r="K57" s="209">
        <v>88192</v>
      </c>
      <c r="L57" s="201">
        <v>114649</v>
      </c>
      <c r="M57" s="205">
        <v>42.4</v>
      </c>
      <c r="N57" s="205">
        <v>55.12</v>
      </c>
      <c r="O57" s="205"/>
      <c r="P57" s="205"/>
      <c r="Q57" s="190">
        <v>12</v>
      </c>
      <c r="R57" s="190">
        <v>40</v>
      </c>
      <c r="S57" s="190"/>
      <c r="T57" s="190" t="s">
        <v>27</v>
      </c>
      <c r="U57" s="190"/>
      <c r="V57" s="190"/>
      <c r="W57" s="190"/>
      <c r="X57" s="190" t="s">
        <v>31</v>
      </c>
      <c r="Y57" s="190" t="s">
        <v>262</v>
      </c>
      <c r="Z57" s="190" t="s">
        <v>32</v>
      </c>
      <c r="AA57" s="190" t="s">
        <v>35</v>
      </c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 t="s">
        <v>262</v>
      </c>
      <c r="AO57" s="190" t="s">
        <v>262</v>
      </c>
      <c r="AP57" s="190" t="s">
        <v>262</v>
      </c>
      <c r="AQ57" s="190"/>
      <c r="AR57" s="190" t="s">
        <v>262</v>
      </c>
      <c r="AS57" s="190"/>
      <c r="AT57" s="190"/>
      <c r="AU57" s="190" t="s">
        <v>262</v>
      </c>
      <c r="AV57" s="190" t="s">
        <v>262</v>
      </c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4"/>
      <c r="BU57" s="164"/>
      <c r="BV57" s="164"/>
      <c r="BW57" s="164"/>
      <c r="BX57" s="164"/>
      <c r="BY57" s="164"/>
      <c r="BZ57" s="164"/>
      <c r="CA57" s="164"/>
      <c r="CB57" s="164"/>
      <c r="CC57" s="164"/>
      <c r="CD57" s="164"/>
      <c r="CE57" s="164"/>
      <c r="CF57" s="164"/>
      <c r="CG57" s="164"/>
      <c r="CH57" s="164"/>
      <c r="CI57" s="164"/>
      <c r="CJ57" s="164"/>
      <c r="CK57" s="164"/>
      <c r="CL57" s="164"/>
      <c r="CM57" s="164"/>
      <c r="CN57" s="164"/>
      <c r="CO57" s="164"/>
      <c r="CP57" s="164"/>
      <c r="CQ57" s="164"/>
      <c r="CR57" s="164"/>
      <c r="CS57" s="164"/>
      <c r="CT57" s="164"/>
      <c r="CU57" s="164"/>
      <c r="CV57" s="164"/>
      <c r="CW57" s="164"/>
      <c r="CX57" s="164"/>
      <c r="CY57" s="164"/>
      <c r="CZ57" s="164"/>
      <c r="DA57" s="164"/>
      <c r="DB57" s="164"/>
      <c r="DC57" s="164"/>
      <c r="DD57" s="164"/>
      <c r="DE57" s="164"/>
      <c r="DF57" s="164"/>
      <c r="DG57" s="164"/>
      <c r="DH57" s="164"/>
      <c r="DI57" s="164"/>
      <c r="DJ57" s="164"/>
      <c r="DK57" s="164"/>
      <c r="DL57" s="164"/>
      <c r="DM57" s="164"/>
      <c r="DN57" s="164"/>
      <c r="DO57" s="164"/>
      <c r="DP57" s="164"/>
      <c r="DQ57" s="164"/>
      <c r="DR57" s="164"/>
      <c r="DS57" s="164"/>
      <c r="DT57" s="164"/>
      <c r="DU57" s="164"/>
      <c r="DV57" s="164"/>
      <c r="DW57" s="164"/>
      <c r="DX57" s="164"/>
      <c r="DY57" s="164"/>
      <c r="DZ57" s="164"/>
      <c r="EA57" s="164"/>
      <c r="EB57" s="164"/>
      <c r="EC57" s="164"/>
      <c r="ED57" s="164"/>
      <c r="EE57" s="164"/>
      <c r="EF57" s="164"/>
      <c r="EG57" s="164"/>
      <c r="EH57" s="164"/>
      <c r="EI57" s="164"/>
      <c r="EJ57" s="164"/>
      <c r="EK57" s="164"/>
      <c r="EL57" s="164"/>
      <c r="EM57" s="164"/>
      <c r="EN57" s="164"/>
      <c r="EO57" s="164"/>
      <c r="EP57" s="164"/>
      <c r="EQ57" s="164"/>
      <c r="ER57" s="164"/>
      <c r="ES57" s="164"/>
      <c r="ET57" s="164"/>
      <c r="EU57" s="164"/>
      <c r="EV57" s="164"/>
      <c r="EW57" s="164"/>
      <c r="EX57" s="164"/>
      <c r="EY57" s="164"/>
      <c r="EZ57" s="164"/>
      <c r="FA57" s="164"/>
      <c r="FB57" s="164"/>
      <c r="FC57" s="164"/>
      <c r="FD57" s="164"/>
      <c r="FE57" s="164"/>
      <c r="FF57" s="164"/>
      <c r="FG57" s="164"/>
      <c r="FH57" s="164"/>
      <c r="FI57" s="164"/>
      <c r="FJ57" s="164"/>
      <c r="FK57" s="164"/>
      <c r="FL57" s="164"/>
      <c r="FM57" s="164"/>
      <c r="FN57" s="164"/>
      <c r="FO57" s="164"/>
      <c r="FP57" s="164"/>
      <c r="FQ57" s="164"/>
      <c r="FR57" s="164"/>
      <c r="FS57" s="164"/>
      <c r="FT57" s="164"/>
      <c r="FU57" s="164"/>
      <c r="FV57" s="164"/>
      <c r="FW57" s="164"/>
      <c r="FX57" s="164"/>
      <c r="FY57" s="164"/>
      <c r="FZ57" s="164"/>
      <c r="GA57" s="164"/>
      <c r="GB57" s="164"/>
      <c r="GC57" s="164"/>
      <c r="GD57" s="164"/>
      <c r="GE57" s="164"/>
      <c r="GF57" s="164"/>
      <c r="GG57" s="164"/>
      <c r="GH57" s="164"/>
      <c r="GI57" s="164"/>
      <c r="GJ57" s="164"/>
      <c r="GK57" s="164"/>
      <c r="GL57" s="164"/>
      <c r="GM57" s="164"/>
      <c r="GN57" s="164"/>
      <c r="GO57" s="164"/>
      <c r="GP57" s="164"/>
      <c r="GQ57" s="164"/>
      <c r="GR57" s="164"/>
      <c r="GS57" s="164"/>
      <c r="GT57" s="164"/>
      <c r="GU57" s="164"/>
      <c r="GV57" s="164"/>
      <c r="GW57" s="164"/>
      <c r="GX57" s="164"/>
      <c r="GY57" s="164"/>
      <c r="GZ57" s="164"/>
      <c r="HA57" s="164"/>
      <c r="HB57" s="164"/>
      <c r="HC57" s="164"/>
      <c r="HD57" s="164"/>
      <c r="HE57" s="164"/>
      <c r="HF57" s="164"/>
      <c r="HG57" s="164"/>
      <c r="HH57" s="164"/>
      <c r="HI57" s="164"/>
      <c r="HJ57" s="164"/>
      <c r="HK57" s="164"/>
      <c r="HL57" s="164"/>
      <c r="HM57" s="164"/>
      <c r="HN57" s="164"/>
      <c r="HO57" s="164"/>
      <c r="HP57" s="164"/>
      <c r="HQ57" s="164"/>
      <c r="HR57" s="164"/>
      <c r="HS57" s="164"/>
      <c r="HT57" s="164"/>
      <c r="HU57" s="164"/>
      <c r="HV57" s="164"/>
      <c r="HW57" s="164"/>
      <c r="HX57" s="164"/>
      <c r="HY57" s="164"/>
      <c r="HZ57" s="164"/>
      <c r="IA57" s="164"/>
      <c r="IB57" s="164"/>
      <c r="IC57" s="164"/>
      <c r="ID57" s="164"/>
      <c r="IE57" s="164"/>
      <c r="IF57" s="164"/>
      <c r="IG57" s="164"/>
      <c r="IH57" s="164"/>
      <c r="II57" s="164"/>
      <c r="IJ57" s="164"/>
      <c r="IK57" s="164"/>
      <c r="IL57" s="164"/>
      <c r="IM57" s="164"/>
      <c r="IN57" s="164"/>
      <c r="IO57" s="164"/>
      <c r="IP57" s="164"/>
      <c r="IQ57" s="164"/>
      <c r="IR57" s="164"/>
      <c r="IS57" s="164"/>
      <c r="IT57" s="164"/>
      <c r="IU57" s="164"/>
      <c r="IV57" s="164"/>
      <c r="IW57" s="164"/>
      <c r="IX57" s="164"/>
      <c r="IY57" s="164"/>
      <c r="IZ57" s="164"/>
      <c r="JA57" s="164"/>
      <c r="JB57" s="164"/>
      <c r="JC57" s="164"/>
      <c r="JD57" s="164"/>
      <c r="JE57" s="164"/>
      <c r="JF57" s="164"/>
      <c r="JG57" s="164"/>
      <c r="JH57" s="164"/>
      <c r="JI57" s="164"/>
      <c r="JJ57" s="164"/>
      <c r="JK57" s="164"/>
      <c r="JL57" s="164"/>
      <c r="JM57" s="164"/>
      <c r="JN57" s="164"/>
      <c r="JO57" s="164"/>
      <c r="JP57" s="164"/>
      <c r="JQ57" s="164"/>
      <c r="JR57" s="164"/>
      <c r="JS57" s="164"/>
      <c r="JT57" s="164"/>
      <c r="JU57" s="164"/>
      <c r="JV57" s="164"/>
      <c r="JW57" s="164"/>
      <c r="JX57" s="164"/>
      <c r="JY57" s="164"/>
      <c r="JZ57" s="164"/>
      <c r="KA57" s="164"/>
      <c r="KB57" s="164"/>
      <c r="KC57" s="164"/>
    </row>
    <row r="58" spans="1:289" s="159" customFormat="1" ht="15.75" x14ac:dyDescent="0.25">
      <c r="A58" s="81" t="s">
        <v>439</v>
      </c>
      <c r="B58" s="190">
        <v>1</v>
      </c>
      <c r="C58" s="190" t="s">
        <v>236</v>
      </c>
      <c r="D58" s="182" t="s">
        <v>183</v>
      </c>
      <c r="E58" s="198">
        <v>12801</v>
      </c>
      <c r="F58" s="198">
        <v>2864577600</v>
      </c>
      <c r="G58" s="198">
        <v>19300</v>
      </c>
      <c r="H58" s="184" t="s">
        <v>59</v>
      </c>
      <c r="I58" s="179" t="s">
        <v>176</v>
      </c>
      <c r="J58" s="190">
        <v>1</v>
      </c>
      <c r="K58" s="209">
        <v>52562</v>
      </c>
      <c r="L58" s="201">
        <v>68661</v>
      </c>
      <c r="M58" s="205">
        <v>25.27</v>
      </c>
      <c r="N58" s="205">
        <v>33.01</v>
      </c>
      <c r="O58" s="205"/>
      <c r="P58" s="205"/>
      <c r="Q58" s="190">
        <v>12</v>
      </c>
      <c r="R58" s="190">
        <v>40</v>
      </c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4"/>
      <c r="CQ58" s="164"/>
      <c r="CR58" s="164"/>
      <c r="CS58" s="164"/>
      <c r="CT58" s="164"/>
      <c r="CU58" s="164"/>
      <c r="CV58" s="164"/>
      <c r="CW58" s="164"/>
      <c r="CX58" s="164"/>
      <c r="CY58" s="164"/>
      <c r="CZ58" s="164"/>
      <c r="DA58" s="164"/>
      <c r="DB58" s="164"/>
      <c r="DC58" s="164"/>
      <c r="DD58" s="164"/>
      <c r="DE58" s="164"/>
      <c r="DF58" s="164"/>
      <c r="DG58" s="164"/>
      <c r="DH58" s="164"/>
      <c r="DI58" s="164"/>
      <c r="DJ58" s="164"/>
      <c r="DK58" s="164"/>
      <c r="DL58" s="164"/>
      <c r="DM58" s="164"/>
      <c r="DN58" s="164"/>
      <c r="DO58" s="164"/>
      <c r="DP58" s="164"/>
      <c r="DQ58" s="164"/>
      <c r="DR58" s="164"/>
      <c r="DS58" s="164"/>
      <c r="DT58" s="164"/>
      <c r="DU58" s="164"/>
      <c r="DV58" s="164"/>
      <c r="DW58" s="164"/>
      <c r="DX58" s="164"/>
      <c r="DY58" s="164"/>
      <c r="DZ58" s="164"/>
      <c r="EA58" s="164"/>
      <c r="EB58" s="164"/>
      <c r="EC58" s="164"/>
      <c r="ED58" s="164"/>
      <c r="EE58" s="164"/>
      <c r="EF58" s="164"/>
      <c r="EG58" s="164"/>
      <c r="EH58" s="164"/>
      <c r="EI58" s="164"/>
      <c r="EJ58" s="164"/>
      <c r="EK58" s="164"/>
      <c r="EL58" s="164"/>
      <c r="EM58" s="164"/>
      <c r="EN58" s="164"/>
      <c r="EO58" s="164"/>
      <c r="EP58" s="164"/>
      <c r="EQ58" s="164"/>
      <c r="ER58" s="164"/>
      <c r="ES58" s="164"/>
      <c r="ET58" s="164"/>
      <c r="EU58" s="164"/>
      <c r="EV58" s="164"/>
      <c r="EW58" s="164"/>
      <c r="EX58" s="164"/>
      <c r="EY58" s="164"/>
      <c r="EZ58" s="164"/>
      <c r="FA58" s="164"/>
      <c r="FB58" s="164"/>
      <c r="FC58" s="164"/>
      <c r="FD58" s="164"/>
      <c r="FE58" s="164"/>
      <c r="FF58" s="164"/>
      <c r="FG58" s="164"/>
      <c r="FH58" s="164"/>
      <c r="FI58" s="164"/>
      <c r="FJ58" s="164"/>
      <c r="FK58" s="164"/>
      <c r="FL58" s="164"/>
      <c r="FM58" s="164"/>
      <c r="FN58" s="164"/>
      <c r="FO58" s="164"/>
      <c r="FP58" s="164"/>
      <c r="FQ58" s="164"/>
      <c r="FR58" s="164"/>
      <c r="FS58" s="164"/>
      <c r="FT58" s="164"/>
      <c r="FU58" s="164"/>
      <c r="FV58" s="164"/>
      <c r="FW58" s="164"/>
      <c r="FX58" s="164"/>
      <c r="FY58" s="164"/>
      <c r="FZ58" s="164"/>
      <c r="GA58" s="164"/>
      <c r="GB58" s="164"/>
      <c r="GC58" s="164"/>
      <c r="GD58" s="164"/>
      <c r="GE58" s="164"/>
      <c r="GF58" s="164"/>
      <c r="GG58" s="164"/>
      <c r="GH58" s="164"/>
      <c r="GI58" s="164"/>
      <c r="GJ58" s="164"/>
      <c r="GK58" s="164"/>
      <c r="GL58" s="164"/>
      <c r="GM58" s="164"/>
      <c r="GN58" s="164"/>
      <c r="GO58" s="164"/>
      <c r="GP58" s="164"/>
      <c r="GQ58" s="164"/>
      <c r="GR58" s="164"/>
      <c r="GS58" s="164"/>
      <c r="GT58" s="164"/>
      <c r="GU58" s="164"/>
      <c r="GV58" s="164"/>
      <c r="GW58" s="164"/>
      <c r="GX58" s="164"/>
      <c r="GY58" s="164"/>
      <c r="GZ58" s="164"/>
      <c r="HA58" s="164"/>
      <c r="HB58" s="164"/>
      <c r="HC58" s="164"/>
      <c r="HD58" s="164"/>
      <c r="HE58" s="164"/>
      <c r="HF58" s="164"/>
      <c r="HG58" s="164"/>
      <c r="HH58" s="164"/>
      <c r="HI58" s="164"/>
      <c r="HJ58" s="164"/>
      <c r="HK58" s="164"/>
      <c r="HL58" s="164"/>
      <c r="HM58" s="164"/>
      <c r="HN58" s="164"/>
      <c r="HO58" s="164"/>
      <c r="HP58" s="164"/>
      <c r="HQ58" s="164"/>
      <c r="HR58" s="164"/>
      <c r="HS58" s="164"/>
      <c r="HT58" s="164"/>
      <c r="HU58" s="164"/>
      <c r="HV58" s="164"/>
      <c r="HW58" s="164"/>
      <c r="HX58" s="164"/>
      <c r="HY58" s="164"/>
      <c r="HZ58" s="164"/>
      <c r="IA58" s="164"/>
      <c r="IB58" s="164"/>
      <c r="IC58" s="164"/>
      <c r="ID58" s="164"/>
      <c r="IE58" s="164"/>
      <c r="IF58" s="164"/>
      <c r="IG58" s="164"/>
      <c r="IH58" s="164"/>
      <c r="II58" s="164"/>
      <c r="IJ58" s="164"/>
      <c r="IK58" s="164"/>
      <c r="IL58" s="164"/>
      <c r="IM58" s="164"/>
      <c r="IN58" s="164"/>
      <c r="IO58" s="164"/>
      <c r="IP58" s="164"/>
      <c r="IQ58" s="164"/>
      <c r="IR58" s="164"/>
      <c r="IS58" s="164"/>
      <c r="IT58" s="164"/>
      <c r="IU58" s="164"/>
      <c r="IV58" s="164"/>
      <c r="IW58" s="164"/>
      <c r="IX58" s="164"/>
      <c r="IY58" s="164"/>
      <c r="IZ58" s="164"/>
      <c r="JA58" s="164"/>
      <c r="JB58" s="164"/>
      <c r="JC58" s="164"/>
      <c r="JD58" s="164"/>
      <c r="JE58" s="164"/>
      <c r="JF58" s="164"/>
      <c r="JG58" s="164"/>
      <c r="JH58" s="164"/>
      <c r="JI58" s="164"/>
      <c r="JJ58" s="164"/>
      <c r="JK58" s="164"/>
      <c r="JL58" s="164"/>
      <c r="JM58" s="164"/>
      <c r="JN58" s="164"/>
      <c r="JO58" s="164"/>
      <c r="JP58" s="164"/>
      <c r="JQ58" s="164"/>
      <c r="JR58" s="164"/>
      <c r="JS58" s="164"/>
      <c r="JT58" s="164"/>
      <c r="JU58" s="164"/>
      <c r="JV58" s="164"/>
      <c r="JW58" s="164"/>
      <c r="JX58" s="164"/>
      <c r="JY58" s="164"/>
      <c r="JZ58" s="164"/>
      <c r="KA58" s="164"/>
      <c r="KB58" s="164"/>
      <c r="KC58" s="164"/>
    </row>
    <row r="59" spans="1:289" s="159" customFormat="1" ht="15.75" x14ac:dyDescent="0.25">
      <c r="A59" s="81" t="s">
        <v>439</v>
      </c>
      <c r="B59" s="190">
        <v>1</v>
      </c>
      <c r="C59" s="190" t="s">
        <v>236</v>
      </c>
      <c r="D59" s="182" t="s">
        <v>183</v>
      </c>
      <c r="E59" s="198">
        <v>12801</v>
      </c>
      <c r="F59" s="198">
        <v>2864577600</v>
      </c>
      <c r="G59" s="198">
        <v>19300</v>
      </c>
      <c r="H59" s="184" t="s">
        <v>359</v>
      </c>
      <c r="I59" s="179" t="s">
        <v>478</v>
      </c>
      <c r="J59" s="190">
        <v>2</v>
      </c>
      <c r="K59" s="209">
        <v>57034</v>
      </c>
      <c r="L59" s="201">
        <v>74131</v>
      </c>
      <c r="M59" s="205">
        <v>27.42</v>
      </c>
      <c r="N59" s="205">
        <v>35.64</v>
      </c>
      <c r="O59" s="205"/>
      <c r="P59" s="205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4"/>
      <c r="CM59" s="164"/>
      <c r="CN59" s="164"/>
      <c r="CO59" s="164"/>
      <c r="CP59" s="164"/>
      <c r="CQ59" s="164"/>
      <c r="CR59" s="164"/>
      <c r="CS59" s="164"/>
      <c r="CT59" s="164"/>
      <c r="CU59" s="164"/>
      <c r="CV59" s="164"/>
      <c r="CW59" s="164"/>
      <c r="CX59" s="164"/>
      <c r="CY59" s="164"/>
      <c r="CZ59" s="164"/>
      <c r="DA59" s="164"/>
      <c r="DB59" s="164"/>
      <c r="DC59" s="164"/>
      <c r="DD59" s="164"/>
      <c r="DE59" s="164"/>
      <c r="DF59" s="164"/>
      <c r="DG59" s="164"/>
      <c r="DH59" s="164"/>
      <c r="DI59" s="164"/>
      <c r="DJ59" s="164"/>
      <c r="DK59" s="164"/>
      <c r="DL59" s="164"/>
      <c r="DM59" s="164"/>
      <c r="DN59" s="164"/>
      <c r="DO59" s="164"/>
      <c r="DP59" s="164"/>
      <c r="DQ59" s="164"/>
      <c r="DR59" s="164"/>
      <c r="DS59" s="164"/>
      <c r="DT59" s="164"/>
      <c r="DU59" s="164"/>
      <c r="DV59" s="164"/>
      <c r="DW59" s="164"/>
      <c r="DX59" s="164"/>
      <c r="DY59" s="164"/>
      <c r="DZ59" s="164"/>
      <c r="EA59" s="164"/>
      <c r="EB59" s="164"/>
      <c r="EC59" s="164"/>
      <c r="ED59" s="164"/>
      <c r="EE59" s="164"/>
      <c r="EF59" s="164"/>
      <c r="EG59" s="164"/>
      <c r="EH59" s="164"/>
      <c r="EI59" s="164"/>
      <c r="EJ59" s="164"/>
      <c r="EK59" s="164"/>
      <c r="EL59" s="164"/>
      <c r="EM59" s="164"/>
      <c r="EN59" s="164"/>
      <c r="EO59" s="164"/>
      <c r="EP59" s="164"/>
      <c r="EQ59" s="164"/>
      <c r="ER59" s="164"/>
      <c r="ES59" s="164"/>
      <c r="ET59" s="164"/>
      <c r="EU59" s="164"/>
      <c r="EV59" s="164"/>
      <c r="EW59" s="164"/>
      <c r="EX59" s="164"/>
      <c r="EY59" s="164"/>
      <c r="EZ59" s="164"/>
      <c r="FA59" s="164"/>
      <c r="FB59" s="164"/>
      <c r="FC59" s="164"/>
      <c r="FD59" s="164"/>
      <c r="FE59" s="164"/>
      <c r="FF59" s="164"/>
      <c r="FG59" s="164"/>
      <c r="FH59" s="164"/>
      <c r="FI59" s="164"/>
      <c r="FJ59" s="164"/>
      <c r="FK59" s="164"/>
      <c r="FL59" s="164"/>
      <c r="FM59" s="164"/>
      <c r="FN59" s="164"/>
      <c r="FO59" s="164"/>
      <c r="FP59" s="164"/>
      <c r="FQ59" s="164"/>
      <c r="FR59" s="164"/>
      <c r="FS59" s="164"/>
      <c r="FT59" s="164"/>
      <c r="FU59" s="164"/>
      <c r="FV59" s="164"/>
      <c r="FW59" s="164"/>
      <c r="FX59" s="164"/>
      <c r="FY59" s="164"/>
      <c r="FZ59" s="164"/>
      <c r="GA59" s="164"/>
      <c r="GB59" s="164"/>
      <c r="GC59" s="164"/>
      <c r="GD59" s="164"/>
      <c r="GE59" s="164"/>
      <c r="GF59" s="164"/>
      <c r="GG59" s="164"/>
      <c r="GH59" s="164"/>
      <c r="GI59" s="164"/>
      <c r="GJ59" s="164"/>
      <c r="GK59" s="164"/>
      <c r="GL59" s="164"/>
      <c r="GM59" s="164"/>
      <c r="GN59" s="164"/>
      <c r="GO59" s="164"/>
      <c r="GP59" s="164"/>
      <c r="GQ59" s="164"/>
      <c r="GR59" s="164"/>
      <c r="GS59" s="164"/>
      <c r="GT59" s="164"/>
      <c r="GU59" s="164"/>
      <c r="GV59" s="164"/>
      <c r="GW59" s="164"/>
      <c r="GX59" s="164"/>
      <c r="GY59" s="164"/>
      <c r="GZ59" s="164"/>
      <c r="HA59" s="164"/>
      <c r="HB59" s="164"/>
      <c r="HC59" s="164"/>
      <c r="HD59" s="164"/>
      <c r="HE59" s="164"/>
      <c r="HF59" s="164"/>
      <c r="HG59" s="164"/>
      <c r="HH59" s="164"/>
      <c r="HI59" s="164"/>
      <c r="HJ59" s="164"/>
      <c r="HK59" s="164"/>
      <c r="HL59" s="164"/>
      <c r="HM59" s="164"/>
      <c r="HN59" s="164"/>
      <c r="HO59" s="164"/>
      <c r="HP59" s="164"/>
      <c r="HQ59" s="164"/>
      <c r="HR59" s="164"/>
      <c r="HS59" s="164"/>
      <c r="HT59" s="164"/>
      <c r="HU59" s="164"/>
      <c r="HV59" s="164"/>
      <c r="HW59" s="164"/>
      <c r="HX59" s="164"/>
      <c r="HY59" s="164"/>
      <c r="HZ59" s="164"/>
      <c r="IA59" s="164"/>
      <c r="IB59" s="164"/>
      <c r="IC59" s="164"/>
      <c r="ID59" s="164"/>
      <c r="IE59" s="164"/>
      <c r="IF59" s="164"/>
      <c r="IG59" s="164"/>
      <c r="IH59" s="164"/>
      <c r="II59" s="164"/>
      <c r="IJ59" s="164"/>
      <c r="IK59" s="164"/>
      <c r="IL59" s="164"/>
      <c r="IM59" s="164"/>
      <c r="IN59" s="164"/>
      <c r="IO59" s="164"/>
      <c r="IP59" s="164"/>
      <c r="IQ59" s="164"/>
      <c r="IR59" s="164"/>
      <c r="IS59" s="164"/>
      <c r="IT59" s="164"/>
      <c r="IU59" s="164"/>
      <c r="IV59" s="164"/>
      <c r="IW59" s="164"/>
      <c r="IX59" s="164"/>
      <c r="IY59" s="164"/>
      <c r="IZ59" s="164"/>
      <c r="JA59" s="164"/>
      <c r="JB59" s="164"/>
      <c r="JC59" s="164"/>
      <c r="JD59" s="164"/>
      <c r="JE59" s="164"/>
      <c r="JF59" s="164"/>
      <c r="JG59" s="164"/>
      <c r="JH59" s="164"/>
      <c r="JI59" s="164"/>
      <c r="JJ59" s="164"/>
      <c r="JK59" s="164"/>
      <c r="JL59" s="164"/>
      <c r="JM59" s="164"/>
      <c r="JN59" s="164"/>
      <c r="JO59" s="164"/>
      <c r="JP59" s="164"/>
      <c r="JQ59" s="164"/>
      <c r="JR59" s="164"/>
      <c r="JS59" s="164"/>
      <c r="JT59" s="164"/>
      <c r="JU59" s="164"/>
      <c r="JV59" s="164"/>
      <c r="JW59" s="164"/>
      <c r="JX59" s="164"/>
      <c r="JY59" s="164"/>
      <c r="JZ59" s="164"/>
      <c r="KA59" s="164"/>
      <c r="KB59" s="164"/>
      <c r="KC59" s="164"/>
    </row>
    <row r="60" spans="1:289" s="159" customFormat="1" ht="15.75" x14ac:dyDescent="0.25">
      <c r="A60" s="81" t="s">
        <v>439</v>
      </c>
      <c r="B60" s="190">
        <v>1</v>
      </c>
      <c r="C60" s="190" t="s">
        <v>236</v>
      </c>
      <c r="D60" s="182" t="s">
        <v>183</v>
      </c>
      <c r="E60" s="198">
        <v>12801</v>
      </c>
      <c r="F60" s="198">
        <v>2864577600</v>
      </c>
      <c r="G60" s="198">
        <v>19300</v>
      </c>
      <c r="H60" s="184" t="s">
        <v>431</v>
      </c>
      <c r="I60" s="179" t="s">
        <v>478</v>
      </c>
      <c r="J60" s="190">
        <v>1</v>
      </c>
      <c r="K60" s="209">
        <v>61027</v>
      </c>
      <c r="L60" s="201">
        <v>79331</v>
      </c>
      <c r="M60" s="205">
        <v>29.34</v>
      </c>
      <c r="N60" s="205">
        <v>38.14</v>
      </c>
      <c r="O60" s="205"/>
      <c r="P60" s="205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4"/>
      <c r="CA60" s="164"/>
      <c r="CB60" s="164"/>
      <c r="CC60" s="164"/>
      <c r="CD60" s="164"/>
      <c r="CE60" s="164"/>
      <c r="CF60" s="164"/>
      <c r="CG60" s="164"/>
      <c r="CH60" s="164"/>
      <c r="CI60" s="164"/>
      <c r="CJ60" s="164"/>
      <c r="CK60" s="164"/>
      <c r="CL60" s="164"/>
      <c r="CM60" s="164"/>
      <c r="CN60" s="164"/>
      <c r="CO60" s="164"/>
      <c r="CP60" s="164"/>
      <c r="CQ60" s="164"/>
      <c r="CR60" s="164"/>
      <c r="CS60" s="164"/>
      <c r="CT60" s="164"/>
      <c r="CU60" s="164"/>
      <c r="CV60" s="164"/>
      <c r="CW60" s="164"/>
      <c r="CX60" s="164"/>
      <c r="CY60" s="164"/>
      <c r="CZ60" s="164"/>
      <c r="DA60" s="164"/>
      <c r="DB60" s="164"/>
      <c r="DC60" s="164"/>
      <c r="DD60" s="164"/>
      <c r="DE60" s="164"/>
      <c r="DF60" s="164"/>
      <c r="DG60" s="164"/>
      <c r="DH60" s="164"/>
      <c r="DI60" s="164"/>
      <c r="DJ60" s="164"/>
      <c r="DK60" s="164"/>
      <c r="DL60" s="164"/>
      <c r="DM60" s="164"/>
      <c r="DN60" s="164"/>
      <c r="DO60" s="164"/>
      <c r="DP60" s="164"/>
      <c r="DQ60" s="164"/>
      <c r="DR60" s="164"/>
      <c r="DS60" s="164"/>
      <c r="DT60" s="164"/>
      <c r="DU60" s="164"/>
      <c r="DV60" s="164"/>
      <c r="DW60" s="164"/>
      <c r="DX60" s="164"/>
      <c r="DY60" s="164"/>
      <c r="DZ60" s="164"/>
      <c r="EA60" s="164"/>
      <c r="EB60" s="164"/>
      <c r="EC60" s="164"/>
      <c r="ED60" s="164"/>
      <c r="EE60" s="164"/>
      <c r="EF60" s="164"/>
      <c r="EG60" s="164"/>
      <c r="EH60" s="164"/>
      <c r="EI60" s="164"/>
      <c r="EJ60" s="164"/>
      <c r="EK60" s="164"/>
      <c r="EL60" s="164"/>
      <c r="EM60" s="164"/>
      <c r="EN60" s="164"/>
      <c r="EO60" s="164"/>
      <c r="EP60" s="164"/>
      <c r="EQ60" s="164"/>
      <c r="ER60" s="164"/>
      <c r="ES60" s="164"/>
      <c r="ET60" s="164"/>
      <c r="EU60" s="164"/>
      <c r="EV60" s="164"/>
      <c r="EW60" s="164"/>
      <c r="EX60" s="164"/>
      <c r="EY60" s="164"/>
      <c r="EZ60" s="164"/>
      <c r="FA60" s="164"/>
      <c r="FB60" s="164"/>
      <c r="FC60" s="164"/>
      <c r="FD60" s="164"/>
      <c r="FE60" s="164"/>
      <c r="FF60" s="164"/>
      <c r="FG60" s="164"/>
      <c r="FH60" s="164"/>
      <c r="FI60" s="164"/>
      <c r="FJ60" s="164"/>
      <c r="FK60" s="164"/>
      <c r="FL60" s="164"/>
      <c r="FM60" s="164"/>
      <c r="FN60" s="164"/>
      <c r="FO60" s="164"/>
      <c r="FP60" s="164"/>
      <c r="FQ60" s="164"/>
      <c r="FR60" s="164"/>
      <c r="FS60" s="164"/>
      <c r="FT60" s="164"/>
      <c r="FU60" s="164"/>
      <c r="FV60" s="164"/>
      <c r="FW60" s="164"/>
      <c r="FX60" s="164"/>
      <c r="FY60" s="164"/>
      <c r="FZ60" s="164"/>
      <c r="GA60" s="164"/>
      <c r="GB60" s="164"/>
      <c r="GC60" s="164"/>
      <c r="GD60" s="164"/>
      <c r="GE60" s="164"/>
      <c r="GF60" s="164"/>
      <c r="GG60" s="164"/>
      <c r="GH60" s="164"/>
      <c r="GI60" s="164"/>
      <c r="GJ60" s="164"/>
      <c r="GK60" s="164"/>
      <c r="GL60" s="164"/>
      <c r="GM60" s="164"/>
      <c r="GN60" s="164"/>
      <c r="GO60" s="164"/>
      <c r="GP60" s="164"/>
      <c r="GQ60" s="164"/>
      <c r="GR60" s="164"/>
      <c r="GS60" s="164"/>
      <c r="GT60" s="164"/>
      <c r="GU60" s="164"/>
      <c r="GV60" s="164"/>
      <c r="GW60" s="164"/>
      <c r="GX60" s="164"/>
      <c r="GY60" s="164"/>
      <c r="GZ60" s="164"/>
      <c r="HA60" s="164"/>
      <c r="HB60" s="164"/>
      <c r="HC60" s="164"/>
      <c r="HD60" s="164"/>
      <c r="HE60" s="164"/>
      <c r="HF60" s="164"/>
      <c r="HG60" s="164"/>
      <c r="HH60" s="164"/>
      <c r="HI60" s="164"/>
      <c r="HJ60" s="164"/>
      <c r="HK60" s="164"/>
      <c r="HL60" s="164"/>
      <c r="HM60" s="164"/>
      <c r="HN60" s="164"/>
      <c r="HO60" s="164"/>
      <c r="HP60" s="164"/>
      <c r="HQ60" s="164"/>
      <c r="HR60" s="164"/>
      <c r="HS60" s="164"/>
      <c r="HT60" s="164"/>
      <c r="HU60" s="164"/>
      <c r="HV60" s="164"/>
      <c r="HW60" s="164"/>
      <c r="HX60" s="164"/>
      <c r="HY60" s="164"/>
      <c r="HZ60" s="164"/>
      <c r="IA60" s="164"/>
      <c r="IB60" s="164"/>
      <c r="IC60" s="164"/>
      <c r="ID60" s="164"/>
      <c r="IE60" s="164"/>
      <c r="IF60" s="164"/>
      <c r="IG60" s="164"/>
      <c r="IH60" s="164"/>
      <c r="II60" s="164"/>
      <c r="IJ60" s="164"/>
      <c r="IK60" s="164"/>
      <c r="IL60" s="164"/>
      <c r="IM60" s="164"/>
      <c r="IN60" s="164"/>
      <c r="IO60" s="164"/>
      <c r="IP60" s="164"/>
      <c r="IQ60" s="164"/>
      <c r="IR60" s="164"/>
      <c r="IS60" s="164"/>
      <c r="IT60" s="164"/>
      <c r="IU60" s="164"/>
      <c r="IV60" s="164"/>
      <c r="IW60" s="164"/>
      <c r="IX60" s="164"/>
      <c r="IY60" s="164"/>
      <c r="IZ60" s="164"/>
      <c r="JA60" s="164"/>
      <c r="JB60" s="164"/>
      <c r="JC60" s="164"/>
      <c r="JD60" s="164"/>
      <c r="JE60" s="164"/>
      <c r="JF60" s="164"/>
      <c r="JG60" s="164"/>
      <c r="JH60" s="164"/>
      <c r="JI60" s="164"/>
      <c r="JJ60" s="164"/>
      <c r="JK60" s="164"/>
      <c r="JL60" s="164"/>
      <c r="JM60" s="164"/>
      <c r="JN60" s="164"/>
      <c r="JO60" s="164"/>
      <c r="JP60" s="164"/>
      <c r="JQ60" s="164"/>
      <c r="JR60" s="164"/>
      <c r="JS60" s="164"/>
      <c r="JT60" s="164"/>
      <c r="JU60" s="164"/>
      <c r="JV60" s="164"/>
      <c r="JW60" s="164"/>
      <c r="JX60" s="164"/>
      <c r="JY60" s="164"/>
      <c r="JZ60" s="164"/>
      <c r="KA60" s="164"/>
      <c r="KB60" s="164"/>
      <c r="KC60" s="164"/>
    </row>
    <row r="61" spans="1:289" s="4" customFormat="1" ht="15.75" x14ac:dyDescent="0.25">
      <c r="A61" s="80">
        <v>2024</v>
      </c>
      <c r="B61" s="25">
        <v>1</v>
      </c>
      <c r="C61" s="3" t="s">
        <v>223</v>
      </c>
      <c r="D61" s="19" t="s">
        <v>179</v>
      </c>
      <c r="E61" s="27">
        <v>25500</v>
      </c>
      <c r="F61" s="52">
        <v>6511927300</v>
      </c>
      <c r="G61" s="27">
        <v>52000</v>
      </c>
      <c r="H61" s="6" t="s">
        <v>0</v>
      </c>
      <c r="I61" s="6" t="s">
        <v>177</v>
      </c>
      <c r="J61" s="3">
        <v>1</v>
      </c>
      <c r="K61" s="36">
        <v>86205</v>
      </c>
      <c r="L61" s="28">
        <v>117313</v>
      </c>
      <c r="M61" s="39">
        <v>41.44</v>
      </c>
      <c r="N61" s="39">
        <v>56.4</v>
      </c>
      <c r="O61" s="39"/>
      <c r="P61" s="39"/>
      <c r="Q61" s="3">
        <v>8</v>
      </c>
      <c r="R61" s="3">
        <v>40</v>
      </c>
      <c r="S61" s="3" t="s">
        <v>55</v>
      </c>
      <c r="T61" s="3" t="s">
        <v>27</v>
      </c>
      <c r="U61" s="3"/>
      <c r="V61" s="3" t="s">
        <v>55</v>
      </c>
      <c r="W61" s="3"/>
      <c r="X61" s="3" t="s">
        <v>31</v>
      </c>
      <c r="Y61" s="3" t="s">
        <v>55</v>
      </c>
      <c r="Z61" s="3" t="s">
        <v>32</v>
      </c>
      <c r="AA61" s="3" t="s">
        <v>35</v>
      </c>
      <c r="AB61" s="3" t="s">
        <v>55</v>
      </c>
      <c r="AC61" s="3"/>
      <c r="AD61" s="3" t="s">
        <v>55</v>
      </c>
      <c r="AE61" s="3" t="s">
        <v>55</v>
      </c>
      <c r="AF61" s="3" t="s">
        <v>55</v>
      </c>
      <c r="AG61" s="3" t="s">
        <v>55</v>
      </c>
      <c r="AH61" s="3"/>
      <c r="AI61" s="3" t="s">
        <v>55</v>
      </c>
      <c r="AJ61" s="3"/>
      <c r="AK61" s="3"/>
      <c r="AL61" s="3" t="s">
        <v>55</v>
      </c>
      <c r="AM61" s="3" t="s">
        <v>55</v>
      </c>
      <c r="AN61" s="3"/>
      <c r="AO61" s="3" t="s">
        <v>55</v>
      </c>
      <c r="AP61" s="3" t="s">
        <v>55</v>
      </c>
      <c r="AQ61" s="3" t="s">
        <v>55</v>
      </c>
      <c r="AR61" s="3" t="s">
        <v>55</v>
      </c>
      <c r="AS61" s="3"/>
      <c r="AT61" s="3"/>
      <c r="AU61" s="3"/>
      <c r="AV61" s="3"/>
      <c r="AW61" s="1"/>
      <c r="AX61" s="1"/>
      <c r="AY61" s="1"/>
      <c r="AZ61" s="1"/>
      <c r="BA61" s="1"/>
    </row>
    <row r="62" spans="1:289" s="4" customFormat="1" ht="15.75" x14ac:dyDescent="0.25">
      <c r="A62" s="80">
        <v>2024</v>
      </c>
      <c r="B62" s="25">
        <v>1</v>
      </c>
      <c r="C62" s="3" t="s">
        <v>223</v>
      </c>
      <c r="D62" s="19" t="s">
        <v>179</v>
      </c>
      <c r="E62" s="27">
        <v>25500</v>
      </c>
      <c r="F62" s="52">
        <v>6511927300</v>
      </c>
      <c r="G62" s="27">
        <v>52000</v>
      </c>
      <c r="H62" s="6" t="s">
        <v>89</v>
      </c>
      <c r="I62" s="6" t="s">
        <v>173</v>
      </c>
      <c r="J62" s="3">
        <v>3</v>
      </c>
      <c r="K62" s="207">
        <f>SUM(M62*2080)</f>
        <v>55432</v>
      </c>
      <c r="L62" s="207">
        <f>SUM(N62*2080)</f>
        <v>70990.400000000009</v>
      </c>
      <c r="M62" s="33">
        <v>26.65</v>
      </c>
      <c r="N62" s="33">
        <v>34.130000000000003</v>
      </c>
      <c r="O62" s="33"/>
      <c r="P62" s="33"/>
      <c r="Q62" s="3">
        <v>8</v>
      </c>
      <c r="R62" s="3">
        <v>40</v>
      </c>
      <c r="S62" s="3" t="s">
        <v>55</v>
      </c>
      <c r="T62" s="3" t="s">
        <v>29</v>
      </c>
      <c r="U62" s="3"/>
      <c r="V62" s="3" t="s">
        <v>55</v>
      </c>
      <c r="W62" s="3" t="s">
        <v>55</v>
      </c>
      <c r="X62" s="3"/>
      <c r="Y62" s="3" t="s">
        <v>55</v>
      </c>
      <c r="Z62" s="3" t="s">
        <v>32</v>
      </c>
      <c r="AA62" s="3" t="s">
        <v>35</v>
      </c>
      <c r="AB62" s="3"/>
      <c r="AC62" s="3"/>
      <c r="AD62" s="3"/>
      <c r="AE62" s="3"/>
      <c r="AF62" s="3"/>
      <c r="AG62" s="3" t="s">
        <v>55</v>
      </c>
      <c r="AH62" s="3" t="s">
        <v>55</v>
      </c>
      <c r="AI62" s="3" t="s">
        <v>55</v>
      </c>
      <c r="AJ62" s="3" t="s">
        <v>55</v>
      </c>
      <c r="AK62" s="3" t="s">
        <v>55</v>
      </c>
      <c r="AL62" s="3"/>
      <c r="AM62" s="3"/>
      <c r="AN62" s="3"/>
      <c r="AO62" s="3"/>
      <c r="AP62" s="3"/>
      <c r="AQ62" s="3"/>
      <c r="AR62" s="3" t="s">
        <v>55</v>
      </c>
      <c r="AS62" s="3"/>
      <c r="AT62" s="3" t="s">
        <v>55</v>
      </c>
      <c r="AU62" s="3"/>
      <c r="AV62" s="3" t="s">
        <v>55</v>
      </c>
      <c r="AW62" s="1"/>
      <c r="AX62" s="1"/>
      <c r="AY62" s="1"/>
      <c r="AZ62" s="1"/>
      <c r="BA62" s="1"/>
    </row>
    <row r="63" spans="1:289" s="4" customFormat="1" ht="15.75" x14ac:dyDescent="0.25">
      <c r="A63" s="80" t="s">
        <v>439</v>
      </c>
      <c r="B63" s="25">
        <v>1</v>
      </c>
      <c r="C63" s="3" t="s">
        <v>223</v>
      </c>
      <c r="D63" s="19" t="s">
        <v>179</v>
      </c>
      <c r="E63" s="27">
        <v>25500</v>
      </c>
      <c r="F63" s="52">
        <v>6511927300</v>
      </c>
      <c r="G63" s="27">
        <v>52000</v>
      </c>
      <c r="H63" s="6" t="s">
        <v>90</v>
      </c>
      <c r="I63" s="6" t="s">
        <v>173</v>
      </c>
      <c r="J63" s="3">
        <v>2</v>
      </c>
      <c r="K63" s="207">
        <f t="shared" ref="K63:K65" si="1">SUM(M63*2080)</f>
        <v>63003.199999999997</v>
      </c>
      <c r="L63" s="207">
        <f t="shared" ref="L63:L65" si="2">SUM(N63*2080)</f>
        <v>80641.600000000006</v>
      </c>
      <c r="M63" s="33">
        <v>30.29</v>
      </c>
      <c r="N63" s="33">
        <v>38.770000000000003</v>
      </c>
      <c r="O63" s="33"/>
      <c r="P63" s="33"/>
      <c r="Q63" s="3">
        <v>8</v>
      </c>
      <c r="R63" s="3">
        <v>40</v>
      </c>
      <c r="S63" s="3" t="s">
        <v>55</v>
      </c>
      <c r="T63" s="3" t="s">
        <v>29</v>
      </c>
      <c r="U63" s="3"/>
      <c r="V63" s="3" t="s">
        <v>55</v>
      </c>
      <c r="W63" s="3" t="s">
        <v>55</v>
      </c>
      <c r="X63" s="3" t="s">
        <v>38</v>
      </c>
      <c r="Y63" s="3" t="s">
        <v>55</v>
      </c>
      <c r="Z63" s="3" t="s">
        <v>32</v>
      </c>
      <c r="AA63" s="3" t="s">
        <v>35</v>
      </c>
      <c r="AB63" s="3"/>
      <c r="AC63" s="3"/>
      <c r="AD63" s="3"/>
      <c r="AE63" s="3"/>
      <c r="AF63" s="3"/>
      <c r="AG63" s="3" t="s">
        <v>55</v>
      </c>
      <c r="AH63" s="3" t="s">
        <v>55</v>
      </c>
      <c r="AI63" s="3"/>
      <c r="AJ63" s="3" t="s">
        <v>55</v>
      </c>
      <c r="AK63" s="3" t="s">
        <v>55</v>
      </c>
      <c r="AL63" s="3"/>
      <c r="AM63" s="3"/>
      <c r="AN63" s="3"/>
      <c r="AO63" s="3"/>
      <c r="AP63" s="3"/>
      <c r="AQ63" s="3"/>
      <c r="AR63" s="3" t="s">
        <v>55</v>
      </c>
      <c r="AS63" s="3"/>
      <c r="AT63" s="3"/>
      <c r="AU63" s="3"/>
      <c r="AV63" s="3" t="s">
        <v>55</v>
      </c>
      <c r="AW63" s="1"/>
      <c r="AX63" s="1"/>
      <c r="AY63" s="1"/>
      <c r="AZ63" s="1"/>
      <c r="BA63" s="1"/>
    </row>
    <row r="64" spans="1:289" s="4" customFormat="1" ht="15.75" x14ac:dyDescent="0.25">
      <c r="A64" s="80" t="s">
        <v>439</v>
      </c>
      <c r="B64" s="25">
        <v>1</v>
      </c>
      <c r="C64" s="3" t="s">
        <v>223</v>
      </c>
      <c r="D64" s="19" t="s">
        <v>179</v>
      </c>
      <c r="E64" s="27">
        <v>25500</v>
      </c>
      <c r="F64" s="52">
        <v>6511927300</v>
      </c>
      <c r="G64" s="27">
        <v>52000</v>
      </c>
      <c r="H64" s="6" t="s">
        <v>287</v>
      </c>
      <c r="I64" s="6" t="s">
        <v>176</v>
      </c>
      <c r="J64" s="3">
        <v>1</v>
      </c>
      <c r="K64" s="207">
        <f t="shared" si="1"/>
        <v>43950.400000000001</v>
      </c>
      <c r="L64" s="207">
        <f t="shared" si="2"/>
        <v>57720</v>
      </c>
      <c r="M64" s="33">
        <v>21.13</v>
      </c>
      <c r="N64" s="33">
        <v>27.75</v>
      </c>
      <c r="O64" s="33"/>
      <c r="P64" s="33"/>
      <c r="Q64" s="3">
        <v>8</v>
      </c>
      <c r="R64" s="3">
        <v>40</v>
      </c>
      <c r="S64" s="3" t="s">
        <v>55</v>
      </c>
      <c r="T64" s="3"/>
      <c r="U64" s="3"/>
      <c r="V64" s="3" t="s">
        <v>55</v>
      </c>
      <c r="W64" s="3" t="s">
        <v>55</v>
      </c>
      <c r="X64" s="3" t="s">
        <v>38</v>
      </c>
      <c r="Y64" s="3" t="s">
        <v>55</v>
      </c>
      <c r="Z64" s="3" t="s">
        <v>32</v>
      </c>
      <c r="AA64" s="3" t="s">
        <v>35</v>
      </c>
      <c r="AB64" s="3"/>
      <c r="AC64" s="3" t="s">
        <v>55</v>
      </c>
      <c r="AD64" s="3"/>
      <c r="AE64" s="3"/>
      <c r="AF64" s="3"/>
      <c r="AG64" s="3" t="s">
        <v>38</v>
      </c>
      <c r="AH64" s="3"/>
      <c r="AI64" s="3"/>
      <c r="AJ64" s="3"/>
      <c r="AK64" s="3"/>
      <c r="AL64" s="3"/>
      <c r="AM64" s="3"/>
      <c r="AN64" s="3"/>
      <c r="AO64" s="3" t="s">
        <v>55</v>
      </c>
      <c r="AP64" s="3"/>
      <c r="AQ64" s="3"/>
      <c r="AR64" s="3" t="s">
        <v>55</v>
      </c>
      <c r="AS64" s="3"/>
      <c r="AT64" s="3"/>
      <c r="AU64" s="3" t="s">
        <v>55</v>
      </c>
      <c r="AV64" s="3"/>
      <c r="AW64" s="1"/>
      <c r="AX64" s="1"/>
      <c r="AY64" s="1"/>
      <c r="AZ64" s="1"/>
      <c r="BA64" s="1"/>
    </row>
    <row r="65" spans="1:289" s="4" customFormat="1" ht="15.75" x14ac:dyDescent="0.25">
      <c r="A65" s="80" t="s">
        <v>439</v>
      </c>
      <c r="B65" s="25">
        <v>1</v>
      </c>
      <c r="C65" s="3" t="s">
        <v>223</v>
      </c>
      <c r="D65" s="19" t="s">
        <v>179</v>
      </c>
      <c r="E65" s="27">
        <v>25500</v>
      </c>
      <c r="F65" s="52">
        <v>5363511600</v>
      </c>
      <c r="G65" s="27">
        <v>52000</v>
      </c>
      <c r="H65" s="6" t="s">
        <v>374</v>
      </c>
      <c r="I65" s="6" t="s">
        <v>176</v>
      </c>
      <c r="J65" s="3">
        <v>1</v>
      </c>
      <c r="K65" s="207">
        <f t="shared" si="1"/>
        <v>48464</v>
      </c>
      <c r="L65" s="207">
        <f t="shared" si="2"/>
        <v>63356.800000000003</v>
      </c>
      <c r="M65" s="33">
        <v>23.3</v>
      </c>
      <c r="N65" s="33">
        <v>30.46</v>
      </c>
      <c r="O65" s="33"/>
      <c r="P65" s="33"/>
      <c r="Q65" s="3">
        <v>8</v>
      </c>
      <c r="R65" s="3">
        <v>40</v>
      </c>
      <c r="S65" s="3" t="s">
        <v>55</v>
      </c>
      <c r="T65" s="3"/>
      <c r="U65" s="3"/>
      <c r="V65" s="3" t="s">
        <v>55</v>
      </c>
      <c r="W65" s="3" t="s">
        <v>55</v>
      </c>
      <c r="X65" s="3" t="s">
        <v>38</v>
      </c>
      <c r="Y65" s="3" t="s">
        <v>55</v>
      </c>
      <c r="Z65" s="3" t="s">
        <v>32</v>
      </c>
      <c r="AA65" s="3" t="s">
        <v>35</v>
      </c>
      <c r="AB65" s="3"/>
      <c r="AC65" s="3" t="s">
        <v>55</v>
      </c>
      <c r="AD65" s="3"/>
      <c r="AE65" s="3"/>
      <c r="AF65" s="3"/>
      <c r="AG65" s="3" t="s">
        <v>38</v>
      </c>
      <c r="AH65" s="3"/>
      <c r="AI65" s="3"/>
      <c r="AJ65" s="3"/>
      <c r="AK65" s="3"/>
      <c r="AL65" s="3"/>
      <c r="AM65" s="3"/>
      <c r="AN65" s="3" t="s">
        <v>55</v>
      </c>
      <c r="AO65" s="3"/>
      <c r="AP65" s="3" t="s">
        <v>55</v>
      </c>
      <c r="AQ65" s="3" t="s">
        <v>55</v>
      </c>
      <c r="AR65" s="3" t="s">
        <v>55</v>
      </c>
      <c r="AS65" s="3"/>
      <c r="AT65" s="3"/>
      <c r="AU65" s="3"/>
      <c r="AV65" s="3"/>
      <c r="AW65" s="1"/>
      <c r="AX65" s="1"/>
      <c r="AY65" s="1"/>
      <c r="AZ65" s="1"/>
      <c r="BA65" s="1"/>
    </row>
    <row r="66" spans="1:289" s="159" customFormat="1" ht="15.75" x14ac:dyDescent="0.25">
      <c r="A66" s="81" t="s">
        <v>439</v>
      </c>
      <c r="B66" s="196">
        <v>1</v>
      </c>
      <c r="C66" s="190" t="s">
        <v>236</v>
      </c>
      <c r="D66" s="182" t="s">
        <v>377</v>
      </c>
      <c r="E66" s="198">
        <v>23207</v>
      </c>
      <c r="F66" s="198">
        <v>6234249100</v>
      </c>
      <c r="G66" s="198">
        <v>39931</v>
      </c>
      <c r="H66" s="184" t="s">
        <v>0</v>
      </c>
      <c r="I66" s="179" t="s">
        <v>177</v>
      </c>
      <c r="J66" s="190">
        <v>1</v>
      </c>
      <c r="K66" s="209">
        <v>97136</v>
      </c>
      <c r="L66" s="201">
        <v>131123</v>
      </c>
      <c r="M66" s="205">
        <v>46.7</v>
      </c>
      <c r="N66" s="205">
        <v>63.04</v>
      </c>
      <c r="O66" s="205"/>
      <c r="P66" s="205"/>
      <c r="Q66" s="190">
        <v>10</v>
      </c>
      <c r="R66" s="190">
        <v>40</v>
      </c>
      <c r="S66" s="190" t="s">
        <v>38</v>
      </c>
      <c r="T66" s="190" t="s">
        <v>27</v>
      </c>
      <c r="U66" s="190" t="s">
        <v>38</v>
      </c>
      <c r="V66" s="190" t="s">
        <v>262</v>
      </c>
      <c r="W66" s="190"/>
      <c r="X66" s="190" t="s">
        <v>261</v>
      </c>
      <c r="Y66" s="190" t="s">
        <v>262</v>
      </c>
      <c r="Z66" s="190"/>
      <c r="AA66" s="190" t="s">
        <v>35</v>
      </c>
      <c r="AB66" s="190" t="s">
        <v>261</v>
      </c>
      <c r="AC66" s="190"/>
      <c r="AD66" s="190" t="s">
        <v>261</v>
      </c>
      <c r="AE66" s="190" t="s">
        <v>261</v>
      </c>
      <c r="AF66" s="190" t="s">
        <v>261</v>
      </c>
      <c r="AG66" s="190" t="s">
        <v>261</v>
      </c>
      <c r="AH66" s="190" t="s">
        <v>261</v>
      </c>
      <c r="AI66" s="190" t="s">
        <v>262</v>
      </c>
      <c r="AJ66" s="190" t="s">
        <v>262</v>
      </c>
      <c r="AK66" s="190" t="s">
        <v>262</v>
      </c>
      <c r="AL66" s="190" t="s">
        <v>261</v>
      </c>
      <c r="AM66" s="190" t="s">
        <v>261</v>
      </c>
      <c r="AN66" s="190" t="s">
        <v>261</v>
      </c>
      <c r="AO66" s="190" t="s">
        <v>262</v>
      </c>
      <c r="AP66" s="190" t="s">
        <v>262</v>
      </c>
      <c r="AQ66" s="190" t="s">
        <v>261</v>
      </c>
      <c r="AR66" s="190" t="s">
        <v>262</v>
      </c>
      <c r="AS66" s="190" t="s">
        <v>38</v>
      </c>
      <c r="AT66" s="190" t="s">
        <v>261</v>
      </c>
      <c r="AU66" s="190" t="s">
        <v>262</v>
      </c>
      <c r="AV66" s="190" t="s">
        <v>262</v>
      </c>
      <c r="AW66" s="181"/>
      <c r="AX66" s="181"/>
      <c r="AY66" s="181"/>
      <c r="AZ66" s="181"/>
      <c r="BA66" s="181"/>
    </row>
    <row r="67" spans="1:289" s="159" customFormat="1" ht="15.75" x14ac:dyDescent="0.25">
      <c r="A67" s="81" t="s">
        <v>439</v>
      </c>
      <c r="B67" s="196">
        <v>1</v>
      </c>
      <c r="C67" s="190" t="s">
        <v>236</v>
      </c>
      <c r="D67" s="182" t="s">
        <v>377</v>
      </c>
      <c r="E67" s="198">
        <v>23207</v>
      </c>
      <c r="F67" s="198">
        <v>6234249100</v>
      </c>
      <c r="G67" s="198">
        <v>39931</v>
      </c>
      <c r="H67" s="184" t="s">
        <v>378</v>
      </c>
      <c r="I67" s="179" t="s">
        <v>173</v>
      </c>
      <c r="J67" s="190">
        <v>2</v>
      </c>
      <c r="K67" s="209">
        <v>70512</v>
      </c>
      <c r="L67" s="201">
        <v>95202</v>
      </c>
      <c r="M67" s="205">
        <v>33.9</v>
      </c>
      <c r="N67" s="205">
        <v>45.77</v>
      </c>
      <c r="O67" s="205"/>
      <c r="P67" s="205"/>
      <c r="Q67" s="190">
        <v>10</v>
      </c>
      <c r="R67" s="190">
        <v>40</v>
      </c>
      <c r="S67" s="190" t="s">
        <v>38</v>
      </c>
      <c r="T67" s="190" t="s">
        <v>28</v>
      </c>
      <c r="U67" s="190" t="s">
        <v>38</v>
      </c>
      <c r="V67" s="190" t="s">
        <v>262</v>
      </c>
      <c r="W67" s="190" t="s">
        <v>38</v>
      </c>
      <c r="X67" s="190"/>
      <c r="Y67" s="190"/>
      <c r="Z67" s="190" t="s">
        <v>285</v>
      </c>
      <c r="AA67" s="190" t="s">
        <v>35</v>
      </c>
      <c r="AB67" s="190"/>
      <c r="AC67" s="190" t="s">
        <v>262</v>
      </c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 t="s">
        <v>262</v>
      </c>
      <c r="AP67" s="190"/>
      <c r="AQ67" s="190"/>
      <c r="AR67" s="190" t="s">
        <v>262</v>
      </c>
      <c r="AS67" s="190"/>
      <c r="AT67" s="190"/>
      <c r="AU67" s="190" t="s">
        <v>262</v>
      </c>
      <c r="AV67" s="190" t="s">
        <v>262</v>
      </c>
      <c r="AW67" s="181"/>
      <c r="AX67" s="181"/>
      <c r="AY67" s="181"/>
      <c r="AZ67" s="181"/>
      <c r="BA67" s="181"/>
    </row>
    <row r="68" spans="1:289" s="159" customFormat="1" ht="15.75" x14ac:dyDescent="0.25">
      <c r="A68" s="81" t="s">
        <v>439</v>
      </c>
      <c r="B68" s="196">
        <v>1</v>
      </c>
      <c r="C68" s="190" t="s">
        <v>236</v>
      </c>
      <c r="D68" s="182" t="s">
        <v>377</v>
      </c>
      <c r="E68" s="198">
        <v>23207</v>
      </c>
      <c r="F68" s="198">
        <v>6234249100</v>
      </c>
      <c r="G68" s="198">
        <v>39931</v>
      </c>
      <c r="H68" s="184" t="s">
        <v>61</v>
      </c>
      <c r="I68" s="179" t="s">
        <v>173</v>
      </c>
      <c r="J68" s="190">
        <v>2</v>
      </c>
      <c r="K68" s="209">
        <v>65749</v>
      </c>
      <c r="L68" s="201">
        <v>88774</v>
      </c>
      <c r="M68" s="205">
        <v>31.61</v>
      </c>
      <c r="N68" s="205">
        <v>42.68</v>
      </c>
      <c r="O68" s="205"/>
      <c r="P68" s="205"/>
      <c r="Q68" s="190">
        <v>10</v>
      </c>
      <c r="R68" s="190">
        <v>40</v>
      </c>
      <c r="S68" s="190" t="s">
        <v>38</v>
      </c>
      <c r="T68" s="190" t="s">
        <v>29</v>
      </c>
      <c r="U68" s="190" t="s">
        <v>38</v>
      </c>
      <c r="V68" s="190" t="s">
        <v>262</v>
      </c>
      <c r="W68" s="190" t="s">
        <v>38</v>
      </c>
      <c r="X68" s="190" t="s">
        <v>38</v>
      </c>
      <c r="Y68" s="190" t="s">
        <v>261</v>
      </c>
      <c r="Z68" s="190" t="s">
        <v>285</v>
      </c>
      <c r="AA68" s="190" t="s">
        <v>35</v>
      </c>
      <c r="AB68" s="190"/>
      <c r="AC68" s="190"/>
      <c r="AD68" s="190"/>
      <c r="AE68" s="190"/>
      <c r="AF68" s="190"/>
      <c r="AG68" s="190"/>
      <c r="AH68" s="190" t="s">
        <v>262</v>
      </c>
      <c r="AI68" s="190" t="s">
        <v>261</v>
      </c>
      <c r="AJ68" s="190" t="s">
        <v>262</v>
      </c>
      <c r="AK68" s="190" t="s">
        <v>261</v>
      </c>
      <c r="AL68" s="190"/>
      <c r="AM68" s="190" t="s">
        <v>261</v>
      </c>
      <c r="AN68" s="190"/>
      <c r="AO68" s="190" t="s">
        <v>262</v>
      </c>
      <c r="AP68" s="190"/>
      <c r="AQ68" s="190"/>
      <c r="AR68" s="190" t="s">
        <v>262</v>
      </c>
      <c r="AS68" s="190"/>
      <c r="AT68" s="190" t="s">
        <v>262</v>
      </c>
      <c r="AU68" s="190" t="s">
        <v>262</v>
      </c>
      <c r="AV68" s="190" t="s">
        <v>261</v>
      </c>
      <c r="AW68" s="181"/>
      <c r="AX68" s="181"/>
      <c r="AY68" s="181"/>
      <c r="AZ68" s="181"/>
      <c r="BA68" s="181"/>
    </row>
    <row r="69" spans="1:289" s="159" customFormat="1" ht="15.75" x14ac:dyDescent="0.25">
      <c r="A69" s="81" t="s">
        <v>439</v>
      </c>
      <c r="B69" s="196">
        <v>1</v>
      </c>
      <c r="C69" s="190" t="s">
        <v>236</v>
      </c>
      <c r="D69" s="182" t="s">
        <v>377</v>
      </c>
      <c r="E69" s="198">
        <v>23207</v>
      </c>
      <c r="F69" s="198">
        <v>6234249100</v>
      </c>
      <c r="G69" s="198">
        <v>39931</v>
      </c>
      <c r="H69" s="184" t="s">
        <v>379</v>
      </c>
      <c r="I69" s="179" t="s">
        <v>176</v>
      </c>
      <c r="J69" s="190">
        <v>2</v>
      </c>
      <c r="K69" s="209">
        <v>51501</v>
      </c>
      <c r="L69" s="201">
        <v>69514</v>
      </c>
      <c r="M69" s="205">
        <v>24.76</v>
      </c>
      <c r="N69" s="205">
        <v>33.42</v>
      </c>
      <c r="O69" s="205"/>
      <c r="P69" s="205"/>
      <c r="Q69" s="190">
        <v>10</v>
      </c>
      <c r="R69" s="190">
        <v>40</v>
      </c>
      <c r="S69" s="190"/>
      <c r="T69" s="190" t="s">
        <v>261</v>
      </c>
      <c r="U69" s="190"/>
      <c r="V69" s="190" t="s">
        <v>261</v>
      </c>
      <c r="W69" s="190" t="s">
        <v>261</v>
      </c>
      <c r="X69" s="190"/>
      <c r="Y69" s="190" t="s">
        <v>261</v>
      </c>
      <c r="Z69" s="190" t="s">
        <v>285</v>
      </c>
      <c r="AA69" s="190" t="s">
        <v>133</v>
      </c>
      <c r="AB69" s="190"/>
      <c r="AC69" s="190"/>
      <c r="AD69" s="190"/>
      <c r="AE69" s="190"/>
      <c r="AF69" s="190"/>
      <c r="AG69" s="190"/>
      <c r="AH69" s="190" t="s">
        <v>261</v>
      </c>
      <c r="AI69" s="190" t="s">
        <v>261</v>
      </c>
      <c r="AJ69" s="190" t="s">
        <v>261</v>
      </c>
      <c r="AK69" s="190" t="s">
        <v>261</v>
      </c>
      <c r="AL69" s="190"/>
      <c r="AM69" s="190" t="s">
        <v>261</v>
      </c>
      <c r="AN69" s="190"/>
      <c r="AO69" s="190" t="s">
        <v>261</v>
      </c>
      <c r="AP69" s="190"/>
      <c r="AQ69" s="190"/>
      <c r="AR69" s="190" t="s">
        <v>262</v>
      </c>
      <c r="AS69" s="190"/>
      <c r="AT69" s="190" t="s">
        <v>262</v>
      </c>
      <c r="AU69" s="190" t="s">
        <v>262</v>
      </c>
      <c r="AV69" s="190" t="s">
        <v>262</v>
      </c>
      <c r="AW69" s="181"/>
      <c r="AX69" s="181"/>
      <c r="AY69" s="181"/>
      <c r="AZ69" s="181"/>
      <c r="BA69" s="181"/>
    </row>
    <row r="70" spans="1:289" s="164" customFormat="1" ht="15.75" x14ac:dyDescent="0.25">
      <c r="A70" s="80" t="s">
        <v>439</v>
      </c>
      <c r="B70" s="195">
        <v>2</v>
      </c>
      <c r="C70" s="165" t="s">
        <v>223</v>
      </c>
      <c r="D70" s="188" t="s">
        <v>164</v>
      </c>
      <c r="E70" s="197">
        <v>34638</v>
      </c>
      <c r="F70" s="197">
        <v>10512292950</v>
      </c>
      <c r="G70" s="197">
        <v>65787</v>
      </c>
      <c r="H70" s="191" t="s">
        <v>0</v>
      </c>
      <c r="I70" s="167" t="s">
        <v>177</v>
      </c>
      <c r="J70" s="165">
        <v>1</v>
      </c>
      <c r="K70" s="207">
        <v>86195.199999999997</v>
      </c>
      <c r="L70" s="199">
        <v>120764.8</v>
      </c>
      <c r="M70" s="204">
        <v>41.44</v>
      </c>
      <c r="N70" s="204">
        <v>58.06</v>
      </c>
      <c r="O70" s="204"/>
      <c r="P70" s="204"/>
      <c r="Q70" s="165">
        <v>12</v>
      </c>
      <c r="R70" s="165">
        <v>40</v>
      </c>
      <c r="S70" s="165"/>
      <c r="T70" s="165" t="s">
        <v>261</v>
      </c>
      <c r="U70" s="165"/>
      <c r="V70" s="165" t="s">
        <v>261</v>
      </c>
      <c r="W70" s="165"/>
      <c r="X70" s="165"/>
      <c r="Y70" s="165" t="s">
        <v>261</v>
      </c>
      <c r="Z70" s="165"/>
      <c r="AA70" s="165" t="s">
        <v>133</v>
      </c>
      <c r="AB70" s="165"/>
      <c r="AC70" s="165"/>
      <c r="AD70" s="165"/>
      <c r="AE70" s="165" t="s">
        <v>262</v>
      </c>
      <c r="AF70" s="165" t="s">
        <v>261</v>
      </c>
      <c r="AG70" s="165" t="s">
        <v>262</v>
      </c>
      <c r="AH70" s="165" t="s">
        <v>262</v>
      </c>
      <c r="AI70" s="165" t="s">
        <v>262</v>
      </c>
      <c r="AJ70" s="165" t="s">
        <v>262</v>
      </c>
      <c r="AK70" s="165" t="s">
        <v>262</v>
      </c>
      <c r="AL70" s="165"/>
      <c r="AM70" s="165" t="s">
        <v>261</v>
      </c>
      <c r="AN70" s="165"/>
      <c r="AO70" s="165" t="s">
        <v>262</v>
      </c>
      <c r="AP70" s="165"/>
      <c r="AQ70" s="165"/>
      <c r="AR70" s="165" t="s">
        <v>262</v>
      </c>
      <c r="AS70" s="165"/>
      <c r="AT70" s="165" t="s">
        <v>261</v>
      </c>
      <c r="AU70" s="165" t="s">
        <v>262</v>
      </c>
      <c r="AV70" s="165" t="s">
        <v>262</v>
      </c>
      <c r="AW70" s="181"/>
      <c r="AX70" s="181" t="s">
        <v>50</v>
      </c>
      <c r="AY70" s="181"/>
      <c r="AZ70" s="181"/>
      <c r="BA70" s="181"/>
    </row>
    <row r="71" spans="1:289" s="164" customFormat="1" ht="15.75" x14ac:dyDescent="0.25">
      <c r="A71" s="80" t="s">
        <v>439</v>
      </c>
      <c r="B71" s="195">
        <v>2</v>
      </c>
      <c r="C71" s="165" t="s">
        <v>223</v>
      </c>
      <c r="D71" s="188" t="s">
        <v>164</v>
      </c>
      <c r="E71" s="197">
        <v>34638</v>
      </c>
      <c r="F71" s="197">
        <v>10512292950</v>
      </c>
      <c r="G71" s="197">
        <v>65787</v>
      </c>
      <c r="H71" s="191" t="s">
        <v>75</v>
      </c>
      <c r="I71" s="167" t="s">
        <v>176</v>
      </c>
      <c r="J71" s="165">
        <v>1</v>
      </c>
      <c r="K71" s="207">
        <v>48526.399999999994</v>
      </c>
      <c r="L71" s="199">
        <v>67995.199999999997</v>
      </c>
      <c r="M71" s="204">
        <v>23.33</v>
      </c>
      <c r="N71" s="204">
        <v>32.69</v>
      </c>
      <c r="O71" s="204"/>
      <c r="P71" s="204"/>
      <c r="Q71" s="165">
        <v>12</v>
      </c>
      <c r="R71" s="165">
        <v>40</v>
      </c>
      <c r="S71" s="165"/>
      <c r="T71" s="165"/>
      <c r="U71" s="165"/>
      <c r="V71" s="165" t="s">
        <v>261</v>
      </c>
      <c r="W71" s="165"/>
      <c r="X71" s="165" t="s">
        <v>261</v>
      </c>
      <c r="Y71" s="165" t="s">
        <v>261</v>
      </c>
      <c r="Z71" s="165" t="s">
        <v>32</v>
      </c>
      <c r="AA71" s="165" t="s">
        <v>133</v>
      </c>
      <c r="AB71" s="165" t="s">
        <v>261</v>
      </c>
      <c r="AC71" s="165"/>
      <c r="AD71" s="165" t="s">
        <v>261</v>
      </c>
      <c r="AE71" s="165" t="s">
        <v>261</v>
      </c>
      <c r="AF71" s="165" t="s">
        <v>261</v>
      </c>
      <c r="AG71" s="165" t="s">
        <v>262</v>
      </c>
      <c r="AH71" s="165" t="s">
        <v>262</v>
      </c>
      <c r="AI71" s="165" t="s">
        <v>262</v>
      </c>
      <c r="AJ71" s="165" t="s">
        <v>262</v>
      </c>
      <c r="AK71" s="165" t="s">
        <v>262</v>
      </c>
      <c r="AL71" s="165"/>
      <c r="AM71" s="165" t="s">
        <v>261</v>
      </c>
      <c r="AN71" s="165" t="s">
        <v>262</v>
      </c>
      <c r="AO71" s="165" t="s">
        <v>262</v>
      </c>
      <c r="AP71" s="165" t="s">
        <v>262</v>
      </c>
      <c r="AQ71" s="165" t="s">
        <v>261</v>
      </c>
      <c r="AR71" s="165" t="s">
        <v>262</v>
      </c>
      <c r="AS71" s="165"/>
      <c r="AT71" s="165" t="s">
        <v>261</v>
      </c>
      <c r="AU71" s="165" t="s">
        <v>262</v>
      </c>
      <c r="AV71" s="165" t="s">
        <v>262</v>
      </c>
      <c r="AW71" s="181"/>
      <c r="AX71" s="181"/>
      <c r="AY71" s="181"/>
      <c r="AZ71" s="181"/>
      <c r="BA71" s="181"/>
    </row>
    <row r="72" spans="1:289" s="166" customFormat="1" ht="15.75" x14ac:dyDescent="0.25">
      <c r="A72" s="80" t="s">
        <v>439</v>
      </c>
      <c r="B72" s="195">
        <v>2</v>
      </c>
      <c r="C72" s="165" t="s">
        <v>223</v>
      </c>
      <c r="D72" s="188" t="s">
        <v>164</v>
      </c>
      <c r="E72" s="197">
        <v>34638</v>
      </c>
      <c r="F72" s="197">
        <v>10512292950</v>
      </c>
      <c r="G72" s="197">
        <v>65787</v>
      </c>
      <c r="H72" s="191" t="s">
        <v>250</v>
      </c>
      <c r="I72" s="167" t="s">
        <v>176</v>
      </c>
      <c r="J72" s="165">
        <v>1</v>
      </c>
      <c r="K72" s="207">
        <v>57636.800000000003</v>
      </c>
      <c r="L72" s="199">
        <v>80745.600000000006</v>
      </c>
      <c r="M72" s="204">
        <v>27.71</v>
      </c>
      <c r="N72" s="204">
        <v>38.82</v>
      </c>
      <c r="O72" s="204"/>
      <c r="P72" s="204"/>
      <c r="Q72" s="190">
        <v>12</v>
      </c>
      <c r="R72" s="190">
        <v>40</v>
      </c>
      <c r="S72" s="190"/>
      <c r="T72" s="190"/>
      <c r="U72" s="190"/>
      <c r="V72" s="190" t="s">
        <v>55</v>
      </c>
      <c r="W72" s="190" t="s">
        <v>55</v>
      </c>
      <c r="X72" s="190"/>
      <c r="Y72" s="190"/>
      <c r="Z72" s="190" t="s">
        <v>32</v>
      </c>
      <c r="AA72" s="190" t="s">
        <v>35</v>
      </c>
      <c r="AB72" s="190"/>
      <c r="AC72" s="190" t="s">
        <v>55</v>
      </c>
      <c r="AD72" s="190" t="s">
        <v>55</v>
      </c>
      <c r="AE72" s="190" t="s">
        <v>55</v>
      </c>
      <c r="AF72" s="190" t="s">
        <v>55</v>
      </c>
      <c r="AG72" s="190" t="s">
        <v>55</v>
      </c>
      <c r="AH72" s="190" t="s">
        <v>55</v>
      </c>
      <c r="AI72" s="190" t="s">
        <v>55</v>
      </c>
      <c r="AJ72" s="190" t="s">
        <v>55</v>
      </c>
      <c r="AK72" s="190"/>
      <c r="AL72" s="190" t="s">
        <v>55</v>
      </c>
      <c r="AM72" s="190" t="s">
        <v>55</v>
      </c>
      <c r="AN72" s="190" t="s">
        <v>55</v>
      </c>
      <c r="AO72" s="190" t="s">
        <v>55</v>
      </c>
      <c r="AP72" s="190" t="s">
        <v>55</v>
      </c>
      <c r="AQ72" s="190" t="s">
        <v>55</v>
      </c>
      <c r="AR72" s="190" t="s">
        <v>55</v>
      </c>
      <c r="AS72" s="190" t="s">
        <v>55</v>
      </c>
      <c r="AT72" s="190" t="s">
        <v>55</v>
      </c>
      <c r="AU72" s="190" t="s">
        <v>55</v>
      </c>
      <c r="AV72" s="190" t="s">
        <v>55</v>
      </c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164"/>
      <c r="BS72" s="164"/>
      <c r="BT72" s="164"/>
      <c r="BU72" s="164"/>
      <c r="BV72" s="164"/>
      <c r="BW72" s="164"/>
      <c r="BX72" s="164"/>
      <c r="BY72" s="164"/>
      <c r="BZ72" s="164"/>
      <c r="CA72" s="164"/>
      <c r="CB72" s="164"/>
      <c r="CC72" s="164"/>
      <c r="CD72" s="164"/>
      <c r="CE72" s="164"/>
      <c r="CF72" s="164"/>
      <c r="CG72" s="164"/>
      <c r="CH72" s="164"/>
      <c r="CI72" s="164"/>
      <c r="CJ72" s="164"/>
      <c r="CK72" s="164"/>
      <c r="CL72" s="164"/>
      <c r="CM72" s="164"/>
      <c r="CN72" s="164"/>
      <c r="CO72" s="164"/>
      <c r="CP72" s="164"/>
      <c r="CQ72" s="164"/>
      <c r="CR72" s="164"/>
      <c r="CS72" s="164"/>
      <c r="CT72" s="164"/>
      <c r="CU72" s="164"/>
      <c r="CV72" s="164"/>
      <c r="CW72" s="164"/>
      <c r="CX72" s="164"/>
      <c r="CY72" s="164"/>
      <c r="CZ72" s="164"/>
      <c r="DA72" s="164"/>
      <c r="DB72" s="164"/>
      <c r="DC72" s="164"/>
      <c r="DD72" s="164"/>
      <c r="DE72" s="164"/>
      <c r="DF72" s="164"/>
      <c r="DG72" s="164"/>
      <c r="DH72" s="164"/>
      <c r="DI72" s="164"/>
      <c r="DJ72" s="164"/>
      <c r="DK72" s="164"/>
      <c r="DL72" s="164"/>
      <c r="DM72" s="164"/>
      <c r="DN72" s="164"/>
      <c r="DO72" s="164"/>
      <c r="DP72" s="164"/>
      <c r="DQ72" s="164"/>
      <c r="DR72" s="164"/>
      <c r="DS72" s="164"/>
      <c r="DT72" s="164"/>
      <c r="DU72" s="164"/>
      <c r="DV72" s="164"/>
      <c r="DW72" s="164"/>
      <c r="DX72" s="164"/>
      <c r="DY72" s="164"/>
      <c r="DZ72" s="164"/>
      <c r="EA72" s="164"/>
      <c r="EB72" s="164"/>
      <c r="EC72" s="164"/>
      <c r="ED72" s="164"/>
      <c r="EE72" s="164"/>
      <c r="EF72" s="164"/>
      <c r="EG72" s="164"/>
      <c r="EH72" s="164"/>
      <c r="EI72" s="164"/>
      <c r="EJ72" s="164"/>
      <c r="EK72" s="164"/>
      <c r="EL72" s="164"/>
      <c r="EM72" s="164"/>
      <c r="EN72" s="164"/>
      <c r="EO72" s="164"/>
      <c r="EP72" s="164"/>
      <c r="EQ72" s="164"/>
      <c r="ER72" s="164"/>
      <c r="ES72" s="164"/>
      <c r="ET72" s="164"/>
      <c r="EU72" s="164"/>
      <c r="EV72" s="164"/>
      <c r="EW72" s="164"/>
      <c r="EX72" s="164"/>
      <c r="EY72" s="164"/>
      <c r="EZ72" s="164"/>
      <c r="FA72" s="164"/>
      <c r="FB72" s="164"/>
      <c r="FC72" s="164"/>
      <c r="FD72" s="164"/>
      <c r="FE72" s="164"/>
      <c r="FF72" s="164"/>
      <c r="FG72" s="164"/>
      <c r="FH72" s="164"/>
      <c r="FI72" s="164"/>
      <c r="FJ72" s="164"/>
      <c r="FK72" s="164"/>
      <c r="FL72" s="164"/>
      <c r="FM72" s="164"/>
      <c r="FN72" s="164"/>
      <c r="FO72" s="164"/>
      <c r="FP72" s="164"/>
      <c r="FQ72" s="164"/>
      <c r="FR72" s="164"/>
      <c r="FS72" s="164"/>
      <c r="FT72" s="164"/>
      <c r="FU72" s="164"/>
      <c r="FV72" s="164"/>
      <c r="FW72" s="164"/>
      <c r="FX72" s="164"/>
      <c r="FY72" s="164"/>
      <c r="FZ72" s="164"/>
      <c r="GA72" s="164"/>
      <c r="GB72" s="164"/>
      <c r="GC72" s="164"/>
      <c r="GD72" s="164"/>
      <c r="GE72" s="164"/>
      <c r="GF72" s="164"/>
      <c r="GG72" s="164"/>
      <c r="GH72" s="164"/>
      <c r="GI72" s="164"/>
      <c r="GJ72" s="164"/>
      <c r="GK72" s="164"/>
      <c r="GL72" s="164"/>
      <c r="GM72" s="164"/>
      <c r="GN72" s="164"/>
      <c r="GO72" s="164"/>
      <c r="GP72" s="164"/>
      <c r="GQ72" s="164"/>
      <c r="GR72" s="164"/>
      <c r="GS72" s="164"/>
      <c r="GT72" s="164"/>
      <c r="GU72" s="164"/>
      <c r="GV72" s="164"/>
      <c r="GW72" s="164"/>
      <c r="GX72" s="164"/>
      <c r="GY72" s="164"/>
      <c r="GZ72" s="164"/>
      <c r="HA72" s="164"/>
      <c r="HB72" s="164"/>
      <c r="HC72" s="164"/>
      <c r="HD72" s="164"/>
      <c r="HE72" s="164"/>
      <c r="HF72" s="164"/>
      <c r="HG72" s="164"/>
      <c r="HH72" s="164"/>
      <c r="HI72" s="164"/>
      <c r="HJ72" s="164"/>
      <c r="HK72" s="164"/>
      <c r="HL72" s="164"/>
      <c r="HM72" s="164"/>
      <c r="HN72" s="164"/>
      <c r="HO72" s="164"/>
      <c r="HP72" s="164"/>
      <c r="HQ72" s="164"/>
      <c r="HR72" s="164"/>
      <c r="HS72" s="164"/>
      <c r="HT72" s="164"/>
      <c r="HU72" s="164"/>
      <c r="HV72" s="164"/>
      <c r="HW72" s="164"/>
      <c r="HX72" s="164"/>
      <c r="HY72" s="164"/>
      <c r="HZ72" s="164"/>
      <c r="IA72" s="164"/>
      <c r="IB72" s="164"/>
      <c r="IC72" s="164"/>
      <c r="ID72" s="164"/>
      <c r="IE72" s="164"/>
      <c r="IF72" s="164"/>
      <c r="IG72" s="164"/>
      <c r="IH72" s="164"/>
      <c r="II72" s="164"/>
      <c r="IJ72" s="164"/>
      <c r="IK72" s="164"/>
      <c r="IL72" s="164"/>
      <c r="IM72" s="164"/>
      <c r="IN72" s="164"/>
      <c r="IO72" s="164"/>
      <c r="IP72" s="164"/>
      <c r="IQ72" s="164"/>
      <c r="IR72" s="164"/>
      <c r="IS72" s="164"/>
      <c r="IT72" s="164"/>
      <c r="IU72" s="164"/>
      <c r="IV72" s="164"/>
      <c r="IW72" s="164"/>
      <c r="IX72" s="164"/>
      <c r="IY72" s="164"/>
      <c r="IZ72" s="164"/>
      <c r="JA72" s="164"/>
      <c r="JB72" s="164"/>
      <c r="JC72" s="164"/>
      <c r="JD72" s="164"/>
      <c r="JE72" s="164"/>
      <c r="JF72" s="164"/>
      <c r="JG72" s="164"/>
      <c r="JH72" s="164"/>
      <c r="JI72" s="164"/>
      <c r="JJ72" s="164"/>
      <c r="JK72" s="164"/>
      <c r="JL72" s="164"/>
      <c r="JM72" s="164"/>
      <c r="JN72" s="164"/>
      <c r="JO72" s="164"/>
      <c r="JP72" s="164"/>
      <c r="JQ72" s="164"/>
      <c r="JR72" s="164"/>
      <c r="JS72" s="164"/>
      <c r="JT72" s="164"/>
      <c r="JU72" s="164"/>
      <c r="JV72" s="164"/>
      <c r="JW72" s="164"/>
      <c r="JX72" s="164"/>
      <c r="JY72" s="164"/>
      <c r="JZ72" s="164"/>
      <c r="KA72" s="164"/>
      <c r="KB72" s="164"/>
      <c r="KC72" s="164"/>
    </row>
    <row r="73" spans="1:289" s="166" customFormat="1" ht="15.75" x14ac:dyDescent="0.25">
      <c r="A73" s="80" t="s">
        <v>439</v>
      </c>
      <c r="B73" s="195">
        <v>2</v>
      </c>
      <c r="C73" s="165" t="s">
        <v>223</v>
      </c>
      <c r="D73" s="188" t="s">
        <v>164</v>
      </c>
      <c r="E73" s="197">
        <v>34638</v>
      </c>
      <c r="F73" s="197">
        <v>10512292950</v>
      </c>
      <c r="G73" s="197">
        <v>65787</v>
      </c>
      <c r="H73" s="191" t="s">
        <v>61</v>
      </c>
      <c r="I73" s="167" t="s">
        <v>173</v>
      </c>
      <c r="J73" s="165">
        <v>5</v>
      </c>
      <c r="K73" s="207">
        <v>63398.400000000001</v>
      </c>
      <c r="L73" s="199">
        <v>88836.800000000003</v>
      </c>
      <c r="M73" s="204">
        <v>30.48</v>
      </c>
      <c r="N73" s="204">
        <v>42.71</v>
      </c>
      <c r="O73" s="204"/>
      <c r="P73" s="204"/>
      <c r="Q73" s="190">
        <v>12</v>
      </c>
      <c r="R73" s="190">
        <v>40</v>
      </c>
      <c r="S73" s="190"/>
      <c r="T73" s="190" t="s">
        <v>38</v>
      </c>
      <c r="U73" s="190" t="s">
        <v>38</v>
      </c>
      <c r="V73" s="190" t="s">
        <v>55</v>
      </c>
      <c r="W73" s="190" t="s">
        <v>55</v>
      </c>
      <c r="X73" s="190"/>
      <c r="Y73" s="190"/>
      <c r="Z73" s="190" t="s">
        <v>32</v>
      </c>
      <c r="AA73" s="190" t="s">
        <v>35</v>
      </c>
      <c r="AB73" s="190"/>
      <c r="AC73" s="190"/>
      <c r="AD73" s="190"/>
      <c r="AE73" s="190"/>
      <c r="AF73" s="190" t="s">
        <v>55</v>
      </c>
      <c r="AG73" s="190"/>
      <c r="AH73" s="190" t="s">
        <v>55</v>
      </c>
      <c r="AI73" s="190" t="s">
        <v>55</v>
      </c>
      <c r="AJ73" s="190" t="s">
        <v>55</v>
      </c>
      <c r="AK73" s="190" t="s">
        <v>55</v>
      </c>
      <c r="AL73" s="190" t="s">
        <v>55</v>
      </c>
      <c r="AM73" s="190" t="s">
        <v>55</v>
      </c>
      <c r="AN73" s="190"/>
      <c r="AO73" s="190" t="s">
        <v>55</v>
      </c>
      <c r="AP73" s="190"/>
      <c r="AQ73" s="190"/>
      <c r="AR73" s="190" t="s">
        <v>55</v>
      </c>
      <c r="AS73" s="190"/>
      <c r="AT73" s="190" t="s">
        <v>55</v>
      </c>
      <c r="AU73" s="190" t="s">
        <v>55</v>
      </c>
      <c r="AV73" s="190" t="s">
        <v>55</v>
      </c>
      <c r="AW73" s="164"/>
      <c r="AX73" s="164"/>
      <c r="AY73" s="164"/>
      <c r="AZ73" s="164"/>
      <c r="BA73" s="164"/>
      <c r="BB73" s="164"/>
      <c r="BC73" s="164"/>
      <c r="BD73" s="164"/>
      <c r="BE73" s="164"/>
      <c r="BF73" s="164"/>
      <c r="BG73" s="164"/>
      <c r="BH73" s="164"/>
      <c r="BI73" s="164"/>
      <c r="BJ73" s="164"/>
      <c r="BK73" s="164"/>
      <c r="BL73" s="164"/>
      <c r="BM73" s="164"/>
      <c r="BN73" s="164"/>
      <c r="BO73" s="164"/>
      <c r="BP73" s="164"/>
      <c r="BQ73" s="164"/>
      <c r="BR73" s="164"/>
      <c r="BS73" s="164"/>
      <c r="BT73" s="164"/>
      <c r="BU73" s="164"/>
      <c r="BV73" s="164"/>
      <c r="BW73" s="164"/>
      <c r="BX73" s="164"/>
      <c r="BY73" s="164"/>
      <c r="BZ73" s="164"/>
      <c r="CA73" s="164"/>
      <c r="CB73" s="164"/>
      <c r="CC73" s="164"/>
      <c r="CD73" s="164"/>
      <c r="CE73" s="164"/>
      <c r="CF73" s="164"/>
      <c r="CG73" s="164"/>
      <c r="CH73" s="164"/>
      <c r="CI73" s="164"/>
      <c r="CJ73" s="164"/>
      <c r="CK73" s="164"/>
      <c r="CL73" s="164"/>
      <c r="CM73" s="164"/>
      <c r="CN73" s="164"/>
      <c r="CO73" s="164"/>
      <c r="CP73" s="164"/>
      <c r="CQ73" s="164"/>
      <c r="CR73" s="164"/>
      <c r="CS73" s="164"/>
      <c r="CT73" s="164"/>
      <c r="CU73" s="164"/>
      <c r="CV73" s="164"/>
      <c r="CW73" s="164"/>
      <c r="CX73" s="164"/>
      <c r="CY73" s="164"/>
      <c r="CZ73" s="164"/>
      <c r="DA73" s="164"/>
      <c r="DB73" s="164"/>
      <c r="DC73" s="164"/>
      <c r="DD73" s="164"/>
      <c r="DE73" s="164"/>
      <c r="DF73" s="164"/>
      <c r="DG73" s="164"/>
      <c r="DH73" s="164"/>
      <c r="DI73" s="164"/>
      <c r="DJ73" s="164"/>
      <c r="DK73" s="164"/>
      <c r="DL73" s="164"/>
      <c r="DM73" s="164"/>
      <c r="DN73" s="164"/>
      <c r="DO73" s="164"/>
      <c r="DP73" s="164"/>
      <c r="DQ73" s="164"/>
      <c r="DR73" s="164"/>
      <c r="DS73" s="164"/>
      <c r="DT73" s="164"/>
      <c r="DU73" s="164"/>
      <c r="DV73" s="164"/>
      <c r="DW73" s="164"/>
      <c r="DX73" s="164"/>
      <c r="DY73" s="164"/>
      <c r="DZ73" s="164"/>
      <c r="EA73" s="164"/>
      <c r="EB73" s="164"/>
      <c r="EC73" s="164"/>
      <c r="ED73" s="164"/>
      <c r="EE73" s="164"/>
      <c r="EF73" s="164"/>
      <c r="EG73" s="164"/>
      <c r="EH73" s="164"/>
      <c r="EI73" s="164"/>
      <c r="EJ73" s="164"/>
      <c r="EK73" s="164"/>
      <c r="EL73" s="164"/>
      <c r="EM73" s="164"/>
      <c r="EN73" s="164"/>
      <c r="EO73" s="164"/>
      <c r="EP73" s="164"/>
      <c r="EQ73" s="164"/>
      <c r="ER73" s="164"/>
      <c r="ES73" s="164"/>
      <c r="ET73" s="164"/>
      <c r="EU73" s="164"/>
      <c r="EV73" s="164"/>
      <c r="EW73" s="164"/>
      <c r="EX73" s="164"/>
      <c r="EY73" s="164"/>
      <c r="EZ73" s="164"/>
      <c r="FA73" s="164"/>
      <c r="FB73" s="164"/>
      <c r="FC73" s="164"/>
      <c r="FD73" s="164"/>
      <c r="FE73" s="164"/>
      <c r="FF73" s="164"/>
      <c r="FG73" s="164"/>
      <c r="FH73" s="164"/>
      <c r="FI73" s="164"/>
      <c r="FJ73" s="164"/>
      <c r="FK73" s="164"/>
      <c r="FL73" s="164"/>
      <c r="FM73" s="164"/>
      <c r="FN73" s="164"/>
      <c r="FO73" s="164"/>
      <c r="FP73" s="164"/>
      <c r="FQ73" s="164"/>
      <c r="FR73" s="164"/>
      <c r="FS73" s="164"/>
      <c r="FT73" s="164"/>
      <c r="FU73" s="164"/>
      <c r="FV73" s="164"/>
      <c r="FW73" s="164"/>
      <c r="FX73" s="164"/>
      <c r="FY73" s="164"/>
      <c r="FZ73" s="164"/>
      <c r="GA73" s="164"/>
      <c r="GB73" s="164"/>
      <c r="GC73" s="164"/>
      <c r="GD73" s="164"/>
      <c r="GE73" s="164"/>
      <c r="GF73" s="164"/>
      <c r="GG73" s="164"/>
      <c r="GH73" s="164"/>
      <c r="GI73" s="164"/>
      <c r="GJ73" s="164"/>
      <c r="GK73" s="164"/>
      <c r="GL73" s="164"/>
      <c r="GM73" s="164"/>
      <c r="GN73" s="164"/>
      <c r="GO73" s="164"/>
      <c r="GP73" s="164"/>
      <c r="GQ73" s="164"/>
      <c r="GR73" s="164"/>
      <c r="GS73" s="164"/>
      <c r="GT73" s="164"/>
      <c r="GU73" s="164"/>
      <c r="GV73" s="164"/>
      <c r="GW73" s="164"/>
      <c r="GX73" s="164"/>
      <c r="GY73" s="164"/>
      <c r="GZ73" s="164"/>
      <c r="HA73" s="164"/>
      <c r="HB73" s="164"/>
      <c r="HC73" s="164"/>
      <c r="HD73" s="164"/>
      <c r="HE73" s="164"/>
      <c r="HF73" s="164"/>
      <c r="HG73" s="164"/>
      <c r="HH73" s="164"/>
      <c r="HI73" s="164"/>
      <c r="HJ73" s="164"/>
      <c r="HK73" s="164"/>
      <c r="HL73" s="164"/>
      <c r="HM73" s="164"/>
      <c r="HN73" s="164"/>
      <c r="HO73" s="164"/>
      <c r="HP73" s="164"/>
      <c r="HQ73" s="164"/>
      <c r="HR73" s="164"/>
      <c r="HS73" s="164"/>
      <c r="HT73" s="164"/>
      <c r="HU73" s="164"/>
      <c r="HV73" s="164"/>
      <c r="HW73" s="164"/>
      <c r="HX73" s="164"/>
      <c r="HY73" s="164"/>
      <c r="HZ73" s="164"/>
      <c r="IA73" s="164"/>
      <c r="IB73" s="164"/>
      <c r="IC73" s="164"/>
      <c r="ID73" s="164"/>
      <c r="IE73" s="164"/>
      <c r="IF73" s="164"/>
      <c r="IG73" s="164"/>
      <c r="IH73" s="164"/>
      <c r="II73" s="164"/>
      <c r="IJ73" s="164"/>
      <c r="IK73" s="164"/>
      <c r="IL73" s="164"/>
      <c r="IM73" s="164"/>
      <c r="IN73" s="164"/>
      <c r="IO73" s="164"/>
      <c r="IP73" s="164"/>
      <c r="IQ73" s="164"/>
      <c r="IR73" s="164"/>
      <c r="IS73" s="164"/>
      <c r="IT73" s="164"/>
      <c r="IU73" s="164"/>
      <c r="IV73" s="164"/>
      <c r="IW73" s="164"/>
      <c r="IX73" s="164"/>
      <c r="IY73" s="164"/>
      <c r="IZ73" s="164"/>
      <c r="JA73" s="164"/>
      <c r="JB73" s="164"/>
      <c r="JC73" s="164"/>
      <c r="JD73" s="164"/>
      <c r="JE73" s="164"/>
      <c r="JF73" s="164"/>
      <c r="JG73" s="164"/>
      <c r="JH73" s="164"/>
      <c r="JI73" s="164"/>
      <c r="JJ73" s="164"/>
      <c r="JK73" s="164"/>
      <c r="JL73" s="164"/>
      <c r="JM73" s="164"/>
      <c r="JN73" s="164"/>
      <c r="JO73" s="164"/>
      <c r="JP73" s="164"/>
      <c r="JQ73" s="164"/>
      <c r="JR73" s="164"/>
      <c r="JS73" s="164"/>
      <c r="JT73" s="164"/>
      <c r="JU73" s="164"/>
      <c r="JV73" s="164"/>
      <c r="JW73" s="164"/>
      <c r="JX73" s="164"/>
      <c r="JY73" s="164"/>
      <c r="JZ73" s="164"/>
      <c r="KA73" s="164"/>
      <c r="KB73" s="164"/>
      <c r="KC73" s="164"/>
    </row>
    <row r="74" spans="1:289" s="166" customFormat="1" ht="15.75" x14ac:dyDescent="0.25">
      <c r="A74" s="80" t="s">
        <v>439</v>
      </c>
      <c r="B74" s="195">
        <v>2</v>
      </c>
      <c r="C74" s="165" t="s">
        <v>223</v>
      </c>
      <c r="D74" s="188" t="s">
        <v>164</v>
      </c>
      <c r="E74" s="197">
        <v>34638</v>
      </c>
      <c r="F74" s="197">
        <v>10512292950</v>
      </c>
      <c r="G74" s="197">
        <v>65787</v>
      </c>
      <c r="H74" s="191" t="s">
        <v>47</v>
      </c>
      <c r="I74" s="167" t="s">
        <v>173</v>
      </c>
      <c r="J74" s="165">
        <v>1</v>
      </c>
      <c r="K74" s="207">
        <v>68452.799999999988</v>
      </c>
      <c r="L74" s="199">
        <v>95908.800000000003</v>
      </c>
      <c r="M74" s="204">
        <v>32.909999999999997</v>
      </c>
      <c r="N74" s="204">
        <v>46.11</v>
      </c>
      <c r="O74" s="204"/>
      <c r="P74" s="204"/>
      <c r="Q74" s="190">
        <v>12</v>
      </c>
      <c r="R74" s="190">
        <v>40</v>
      </c>
      <c r="S74" s="190"/>
      <c r="T74" s="190" t="s">
        <v>261</v>
      </c>
      <c r="U74" s="190"/>
      <c r="V74" s="190" t="s">
        <v>55</v>
      </c>
      <c r="W74" s="190" t="s">
        <v>55</v>
      </c>
      <c r="X74" s="190" t="s">
        <v>38</v>
      </c>
      <c r="Y74" s="190" t="s">
        <v>38</v>
      </c>
      <c r="Z74" s="190" t="s">
        <v>32</v>
      </c>
      <c r="AA74" s="190" t="s">
        <v>35</v>
      </c>
      <c r="AB74" s="190" t="s">
        <v>38</v>
      </c>
      <c r="AC74" s="190" t="s">
        <v>38</v>
      </c>
      <c r="AD74" s="190" t="s">
        <v>38</v>
      </c>
      <c r="AE74" s="190" t="s">
        <v>38</v>
      </c>
      <c r="AF74" s="190" t="s">
        <v>55</v>
      </c>
      <c r="AG74" s="190" t="s">
        <v>38</v>
      </c>
      <c r="AH74" s="190" t="s">
        <v>55</v>
      </c>
      <c r="AI74" s="190" t="s">
        <v>55</v>
      </c>
      <c r="AJ74" s="190" t="s">
        <v>55</v>
      </c>
      <c r="AK74" s="190" t="s">
        <v>38</v>
      </c>
      <c r="AL74" s="190" t="s">
        <v>55</v>
      </c>
      <c r="AM74" s="190" t="s">
        <v>55</v>
      </c>
      <c r="AN74" s="190" t="s">
        <v>38</v>
      </c>
      <c r="AO74" s="190" t="s">
        <v>55</v>
      </c>
      <c r="AP74" s="190" t="s">
        <v>38</v>
      </c>
      <c r="AQ74" s="190" t="s">
        <v>46</v>
      </c>
      <c r="AR74" s="190" t="s">
        <v>55</v>
      </c>
      <c r="AS74" s="190"/>
      <c r="AT74" s="190" t="s">
        <v>55</v>
      </c>
      <c r="AU74" s="190" t="s">
        <v>55</v>
      </c>
      <c r="AV74" s="190" t="s">
        <v>55</v>
      </c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  <c r="CQ74" s="164"/>
      <c r="CR74" s="164"/>
      <c r="CS74" s="164"/>
      <c r="CT74" s="164"/>
      <c r="CU74" s="164"/>
      <c r="CV74" s="164"/>
      <c r="CW74" s="164"/>
      <c r="CX74" s="164"/>
      <c r="CY74" s="164"/>
      <c r="CZ74" s="164"/>
      <c r="DA74" s="164"/>
      <c r="DB74" s="164"/>
      <c r="DC74" s="164"/>
      <c r="DD74" s="164"/>
      <c r="DE74" s="164"/>
      <c r="DF74" s="164"/>
      <c r="DG74" s="164"/>
      <c r="DH74" s="164"/>
      <c r="DI74" s="164"/>
      <c r="DJ74" s="164"/>
      <c r="DK74" s="164"/>
      <c r="DL74" s="164"/>
      <c r="DM74" s="164"/>
      <c r="DN74" s="164"/>
      <c r="DO74" s="164"/>
      <c r="DP74" s="164"/>
      <c r="DQ74" s="164"/>
      <c r="DR74" s="164"/>
      <c r="DS74" s="164"/>
      <c r="DT74" s="164"/>
      <c r="DU74" s="164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164"/>
      <c r="EJ74" s="164"/>
      <c r="EK74" s="164"/>
      <c r="EL74" s="164"/>
      <c r="EM74" s="164"/>
      <c r="EN74" s="164"/>
      <c r="EO74" s="164"/>
      <c r="EP74" s="164"/>
      <c r="EQ74" s="164"/>
      <c r="ER74" s="164"/>
      <c r="ES74" s="164"/>
      <c r="ET74" s="164"/>
      <c r="EU74" s="164"/>
      <c r="EV74" s="164"/>
      <c r="EW74" s="164"/>
      <c r="EX74" s="164"/>
      <c r="EY74" s="164"/>
      <c r="EZ74" s="164"/>
      <c r="FA74" s="164"/>
      <c r="FB74" s="164"/>
      <c r="FC74" s="164"/>
      <c r="FD74" s="164"/>
      <c r="FE74" s="164"/>
      <c r="FF74" s="164"/>
      <c r="FG74" s="164"/>
      <c r="FH74" s="164"/>
      <c r="FI74" s="164"/>
      <c r="FJ74" s="164"/>
      <c r="FK74" s="164"/>
      <c r="FL74" s="164"/>
      <c r="FM74" s="164"/>
      <c r="FN74" s="164"/>
      <c r="FO74" s="164"/>
      <c r="FP74" s="164"/>
      <c r="FQ74" s="164"/>
      <c r="FR74" s="164"/>
      <c r="FS74" s="164"/>
      <c r="FT74" s="164"/>
      <c r="FU74" s="164"/>
      <c r="FV74" s="164"/>
      <c r="FW74" s="164"/>
      <c r="FX74" s="164"/>
      <c r="FY74" s="164"/>
      <c r="FZ74" s="164"/>
      <c r="GA74" s="164"/>
      <c r="GB74" s="164"/>
      <c r="GC74" s="164"/>
      <c r="GD74" s="164"/>
      <c r="GE74" s="164"/>
      <c r="GF74" s="164"/>
      <c r="GG74" s="164"/>
      <c r="GH74" s="164"/>
      <c r="GI74" s="164"/>
      <c r="GJ74" s="164"/>
      <c r="GK74" s="164"/>
      <c r="GL74" s="164"/>
      <c r="GM74" s="164"/>
      <c r="GN74" s="164"/>
      <c r="GO74" s="164"/>
      <c r="GP74" s="164"/>
      <c r="GQ74" s="164"/>
      <c r="GR74" s="164"/>
      <c r="GS74" s="164"/>
      <c r="GT74" s="164"/>
      <c r="GU74" s="164"/>
      <c r="GV74" s="164"/>
      <c r="GW74" s="164"/>
      <c r="GX74" s="164"/>
      <c r="GY74" s="164"/>
      <c r="GZ74" s="164"/>
      <c r="HA74" s="164"/>
      <c r="HB74" s="164"/>
      <c r="HC74" s="164"/>
      <c r="HD74" s="164"/>
      <c r="HE74" s="164"/>
      <c r="HF74" s="164"/>
      <c r="HG74" s="164"/>
      <c r="HH74" s="164"/>
      <c r="HI74" s="164"/>
      <c r="HJ74" s="164"/>
      <c r="HK74" s="164"/>
      <c r="HL74" s="164"/>
      <c r="HM74" s="164"/>
      <c r="HN74" s="164"/>
      <c r="HO74" s="164"/>
      <c r="HP74" s="164"/>
      <c r="HQ74" s="164"/>
      <c r="HR74" s="164"/>
      <c r="HS74" s="164"/>
      <c r="HT74" s="164"/>
      <c r="HU74" s="164"/>
      <c r="HV74" s="164"/>
      <c r="HW74" s="164"/>
      <c r="HX74" s="164"/>
      <c r="HY74" s="164"/>
      <c r="HZ74" s="164"/>
      <c r="IA74" s="164"/>
      <c r="IB74" s="164"/>
      <c r="IC74" s="164"/>
      <c r="ID74" s="164"/>
      <c r="IE74" s="164"/>
      <c r="IF74" s="164"/>
      <c r="IG74" s="164"/>
      <c r="IH74" s="164"/>
      <c r="II74" s="164"/>
      <c r="IJ74" s="164"/>
      <c r="IK74" s="164"/>
      <c r="IL74" s="164"/>
      <c r="IM74" s="164"/>
      <c r="IN74" s="164"/>
      <c r="IO74" s="164"/>
      <c r="IP74" s="164"/>
      <c r="IQ74" s="164"/>
      <c r="IR74" s="164"/>
      <c r="IS74" s="164"/>
      <c r="IT74" s="164"/>
      <c r="IU74" s="164"/>
      <c r="IV74" s="164"/>
      <c r="IW74" s="164"/>
      <c r="IX74" s="164"/>
      <c r="IY74" s="164"/>
      <c r="IZ74" s="164"/>
      <c r="JA74" s="164"/>
      <c r="JB74" s="164"/>
      <c r="JC74" s="164"/>
      <c r="JD74" s="164"/>
      <c r="JE74" s="164"/>
      <c r="JF74" s="164"/>
      <c r="JG74" s="164"/>
      <c r="JH74" s="164"/>
      <c r="JI74" s="164"/>
      <c r="JJ74" s="164"/>
      <c r="JK74" s="164"/>
      <c r="JL74" s="164"/>
      <c r="JM74" s="164"/>
      <c r="JN74" s="164"/>
      <c r="JO74" s="164"/>
      <c r="JP74" s="164"/>
      <c r="JQ74" s="164"/>
      <c r="JR74" s="164"/>
      <c r="JS74" s="164"/>
      <c r="JT74" s="164"/>
      <c r="JU74" s="164"/>
      <c r="JV74" s="164"/>
      <c r="JW74" s="164"/>
      <c r="JX74" s="164"/>
      <c r="JY74" s="164"/>
      <c r="JZ74" s="164"/>
      <c r="KA74" s="164"/>
      <c r="KB74" s="164"/>
      <c r="KC74" s="164"/>
    </row>
    <row r="75" spans="1:289" s="159" customFormat="1" ht="15.75" x14ac:dyDescent="0.25">
      <c r="A75" s="81" t="s">
        <v>439</v>
      </c>
      <c r="B75" s="196">
        <v>2</v>
      </c>
      <c r="C75" s="190" t="s">
        <v>223</v>
      </c>
      <c r="D75" s="182" t="s">
        <v>190</v>
      </c>
      <c r="E75" s="198">
        <v>15069</v>
      </c>
      <c r="F75" s="198">
        <v>5403656700</v>
      </c>
      <c r="G75" s="198">
        <v>13816</v>
      </c>
      <c r="H75" s="176" t="s">
        <v>252</v>
      </c>
      <c r="I75" s="176" t="s">
        <v>177</v>
      </c>
      <c r="J75" s="190">
        <v>1</v>
      </c>
      <c r="K75" s="209">
        <v>87818</v>
      </c>
      <c r="L75" s="201">
        <v>119683</v>
      </c>
      <c r="M75" s="205">
        <v>42.22</v>
      </c>
      <c r="N75" s="205">
        <v>57.54</v>
      </c>
      <c r="O75" s="205"/>
      <c r="P75" s="205"/>
      <c r="Q75" s="190">
        <v>10</v>
      </c>
      <c r="R75" s="190">
        <v>40</v>
      </c>
      <c r="S75" s="190" t="s">
        <v>56</v>
      </c>
      <c r="T75" s="183" t="s">
        <v>28</v>
      </c>
      <c r="U75" s="190" t="s">
        <v>56</v>
      </c>
      <c r="V75" s="190" t="s">
        <v>55</v>
      </c>
      <c r="W75" s="190" t="s">
        <v>55</v>
      </c>
      <c r="X75" s="282" t="s">
        <v>31</v>
      </c>
      <c r="Y75" s="190" t="s">
        <v>55</v>
      </c>
      <c r="Z75" s="190"/>
      <c r="AA75" s="190" t="s">
        <v>35</v>
      </c>
      <c r="AB75" s="190" t="s">
        <v>262</v>
      </c>
      <c r="AC75" s="190" t="s">
        <v>262</v>
      </c>
      <c r="AD75" s="190" t="s">
        <v>262</v>
      </c>
      <c r="AE75" s="190" t="s">
        <v>262</v>
      </c>
      <c r="AF75" s="190" t="s">
        <v>262</v>
      </c>
      <c r="AG75" s="190" t="s">
        <v>262</v>
      </c>
      <c r="AH75" s="190"/>
      <c r="AI75" s="190" t="s">
        <v>262</v>
      </c>
      <c r="AJ75" s="190" t="s">
        <v>262</v>
      </c>
      <c r="AK75" s="190"/>
      <c r="AL75" s="190" t="s">
        <v>262</v>
      </c>
      <c r="AM75" s="190" t="s">
        <v>262</v>
      </c>
      <c r="AN75" s="190" t="s">
        <v>262</v>
      </c>
      <c r="AO75" s="190" t="s">
        <v>262</v>
      </c>
      <c r="AP75" s="190" t="s">
        <v>262</v>
      </c>
      <c r="AQ75" s="190" t="s">
        <v>262</v>
      </c>
      <c r="AR75" s="190" t="s">
        <v>38</v>
      </c>
      <c r="AS75" s="190" t="s">
        <v>262</v>
      </c>
      <c r="AT75" s="190" t="s">
        <v>262</v>
      </c>
      <c r="AU75" s="190" t="s">
        <v>262</v>
      </c>
      <c r="AV75" s="190" t="s">
        <v>262</v>
      </c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/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4"/>
      <c r="CQ75" s="164"/>
      <c r="CR75" s="164"/>
      <c r="CS75" s="164"/>
      <c r="CT75" s="164"/>
      <c r="CU75" s="164"/>
      <c r="CV75" s="164"/>
      <c r="CW75" s="164"/>
      <c r="CX75" s="164"/>
      <c r="CY75" s="164"/>
      <c r="CZ75" s="164"/>
      <c r="DA75" s="164"/>
      <c r="DB75" s="164"/>
      <c r="DC75" s="164"/>
      <c r="DD75" s="164"/>
      <c r="DE75" s="164"/>
      <c r="DF75" s="164"/>
      <c r="DG75" s="164"/>
      <c r="DH75" s="164"/>
      <c r="DI75" s="164"/>
      <c r="DJ75" s="164"/>
      <c r="DK75" s="164"/>
      <c r="DL75" s="164"/>
      <c r="DM75" s="164"/>
      <c r="DN75" s="164"/>
      <c r="DO75" s="164"/>
      <c r="DP75" s="164"/>
      <c r="DQ75" s="164"/>
      <c r="DR75" s="164"/>
      <c r="DS75" s="164"/>
      <c r="DT75" s="164"/>
      <c r="DU75" s="164"/>
      <c r="DV75" s="164"/>
      <c r="DW75" s="164"/>
      <c r="DX75" s="164"/>
      <c r="DY75" s="164"/>
      <c r="DZ75" s="164"/>
      <c r="EA75" s="164"/>
      <c r="EB75" s="164"/>
      <c r="EC75" s="164"/>
      <c r="ED75" s="164"/>
      <c r="EE75" s="164"/>
      <c r="EF75" s="164"/>
      <c r="EG75" s="164"/>
      <c r="EH75" s="164"/>
      <c r="EI75" s="164"/>
      <c r="EJ75" s="164"/>
      <c r="EK75" s="164"/>
      <c r="EL75" s="164"/>
      <c r="EM75" s="164"/>
      <c r="EN75" s="164"/>
      <c r="EO75" s="164"/>
      <c r="EP75" s="164"/>
      <c r="EQ75" s="164"/>
      <c r="ER75" s="164"/>
      <c r="ES75" s="164"/>
      <c r="ET75" s="164"/>
      <c r="EU75" s="164"/>
      <c r="EV75" s="164"/>
      <c r="EW75" s="164"/>
      <c r="EX75" s="164"/>
      <c r="EY75" s="164"/>
      <c r="EZ75" s="164"/>
      <c r="FA75" s="164"/>
      <c r="FB75" s="164"/>
      <c r="FC75" s="164"/>
      <c r="FD75" s="164"/>
      <c r="FE75" s="164"/>
      <c r="FF75" s="164"/>
      <c r="FG75" s="164"/>
      <c r="FH75" s="164"/>
      <c r="FI75" s="164"/>
      <c r="FJ75" s="164"/>
      <c r="FK75" s="164"/>
      <c r="FL75" s="164"/>
      <c r="FM75" s="164"/>
      <c r="FN75" s="164"/>
      <c r="FO75" s="164"/>
      <c r="FP75" s="164"/>
      <c r="FQ75" s="164"/>
      <c r="FR75" s="164"/>
      <c r="FS75" s="164"/>
      <c r="FT75" s="164"/>
      <c r="FU75" s="164"/>
      <c r="FV75" s="164"/>
      <c r="FW75" s="164"/>
      <c r="FX75" s="164"/>
      <c r="FY75" s="164"/>
      <c r="FZ75" s="164"/>
      <c r="GA75" s="164"/>
      <c r="GB75" s="164"/>
      <c r="GC75" s="164"/>
      <c r="GD75" s="164"/>
      <c r="GE75" s="164"/>
      <c r="GF75" s="164"/>
      <c r="GG75" s="164"/>
      <c r="GH75" s="164"/>
      <c r="GI75" s="164"/>
      <c r="GJ75" s="164"/>
      <c r="GK75" s="164"/>
      <c r="GL75" s="164"/>
      <c r="GM75" s="164"/>
      <c r="GN75" s="164"/>
      <c r="GO75" s="164"/>
      <c r="GP75" s="164"/>
      <c r="GQ75" s="164"/>
      <c r="GR75" s="164"/>
      <c r="GS75" s="164"/>
      <c r="GT75" s="164"/>
      <c r="GU75" s="164"/>
      <c r="GV75" s="164"/>
      <c r="GW75" s="164"/>
      <c r="GX75" s="164"/>
      <c r="GY75" s="164"/>
      <c r="GZ75" s="164"/>
      <c r="HA75" s="164"/>
      <c r="HB75" s="164"/>
      <c r="HC75" s="164"/>
      <c r="HD75" s="164"/>
      <c r="HE75" s="164"/>
      <c r="HF75" s="164"/>
      <c r="HG75" s="164"/>
      <c r="HH75" s="164"/>
      <c r="HI75" s="164"/>
      <c r="HJ75" s="164"/>
      <c r="HK75" s="164"/>
      <c r="HL75" s="164"/>
      <c r="HM75" s="164"/>
      <c r="HN75" s="164"/>
      <c r="HO75" s="164"/>
      <c r="HP75" s="164"/>
      <c r="HQ75" s="164"/>
      <c r="HR75" s="164"/>
      <c r="HS75" s="164"/>
      <c r="HT75" s="164"/>
      <c r="HU75" s="164"/>
      <c r="HV75" s="164"/>
      <c r="HW75" s="164"/>
      <c r="HX75" s="164"/>
      <c r="HY75" s="164"/>
      <c r="HZ75" s="164"/>
      <c r="IA75" s="164"/>
      <c r="IB75" s="164"/>
      <c r="IC75" s="164"/>
      <c r="ID75" s="164"/>
      <c r="IE75" s="164"/>
      <c r="IF75" s="164"/>
      <c r="IG75" s="164"/>
      <c r="IH75" s="164"/>
      <c r="II75" s="164"/>
      <c r="IJ75" s="164"/>
      <c r="IK75" s="164"/>
      <c r="IL75" s="164"/>
      <c r="IM75" s="164"/>
      <c r="IN75" s="164"/>
      <c r="IO75" s="164"/>
      <c r="IP75" s="164"/>
      <c r="IQ75" s="164"/>
      <c r="IR75" s="164"/>
      <c r="IS75" s="164"/>
      <c r="IT75" s="164"/>
      <c r="IU75" s="164"/>
      <c r="IV75" s="164"/>
      <c r="IW75" s="164"/>
      <c r="IX75" s="164"/>
      <c r="IY75" s="164"/>
      <c r="IZ75" s="164"/>
      <c r="JA75" s="164"/>
      <c r="JB75" s="164"/>
      <c r="JC75" s="164"/>
      <c r="JD75" s="164"/>
      <c r="JE75" s="164"/>
      <c r="JF75" s="164"/>
      <c r="JG75" s="164"/>
      <c r="JH75" s="164"/>
      <c r="JI75" s="164"/>
      <c r="JJ75" s="164"/>
      <c r="JK75" s="164"/>
      <c r="JL75" s="164"/>
      <c r="JM75" s="164"/>
      <c r="JN75" s="164"/>
      <c r="JO75" s="164"/>
      <c r="JP75" s="164"/>
      <c r="JQ75" s="164"/>
      <c r="JR75" s="164"/>
      <c r="JS75" s="164"/>
      <c r="JT75" s="164"/>
      <c r="JU75" s="164"/>
      <c r="JV75" s="164"/>
      <c r="JW75" s="164"/>
      <c r="JX75" s="164"/>
      <c r="JY75" s="164"/>
      <c r="JZ75" s="164"/>
      <c r="KA75" s="164"/>
      <c r="KB75" s="164"/>
      <c r="KC75" s="164"/>
    </row>
    <row r="76" spans="1:289" s="159" customFormat="1" ht="15.75" x14ac:dyDescent="0.25">
      <c r="A76" s="81" t="s">
        <v>439</v>
      </c>
      <c r="B76" s="196">
        <v>2</v>
      </c>
      <c r="C76" s="190" t="s">
        <v>223</v>
      </c>
      <c r="D76" s="182" t="s">
        <v>190</v>
      </c>
      <c r="E76" s="198">
        <v>15069</v>
      </c>
      <c r="F76" s="198">
        <v>5403656700</v>
      </c>
      <c r="G76" s="198">
        <v>13816</v>
      </c>
      <c r="H76" s="176" t="s">
        <v>61</v>
      </c>
      <c r="I76" s="176" t="s">
        <v>173</v>
      </c>
      <c r="J76" s="190">
        <v>2</v>
      </c>
      <c r="K76" s="209">
        <v>48165</v>
      </c>
      <c r="L76" s="201">
        <v>65637</v>
      </c>
      <c r="M76" s="205">
        <v>24.7</v>
      </c>
      <c r="N76" s="205">
        <v>33.659999999999997</v>
      </c>
      <c r="O76" s="205"/>
      <c r="P76" s="205"/>
      <c r="Q76" s="190">
        <v>10</v>
      </c>
      <c r="R76" s="190">
        <v>37.5</v>
      </c>
      <c r="S76" s="190"/>
      <c r="T76" s="183" t="s">
        <v>29</v>
      </c>
      <c r="U76" s="190" t="s">
        <v>56</v>
      </c>
      <c r="V76" s="190" t="s">
        <v>55</v>
      </c>
      <c r="W76" s="190" t="s">
        <v>55</v>
      </c>
      <c r="X76" s="190"/>
      <c r="Y76" s="190" t="s">
        <v>55</v>
      </c>
      <c r="Z76" s="190" t="s">
        <v>32</v>
      </c>
      <c r="AA76" s="190" t="s">
        <v>35</v>
      </c>
      <c r="AB76" s="190"/>
      <c r="AC76" s="190"/>
      <c r="AD76" s="190"/>
      <c r="AE76" s="190"/>
      <c r="AF76" s="190"/>
      <c r="AG76" s="190"/>
      <c r="AH76" s="190" t="s">
        <v>262</v>
      </c>
      <c r="AI76" s="190" t="s">
        <v>262</v>
      </c>
      <c r="AJ76" s="190" t="s">
        <v>262</v>
      </c>
      <c r="AK76" s="190" t="s">
        <v>262</v>
      </c>
      <c r="AL76" s="190"/>
      <c r="AM76" s="190"/>
      <c r="AN76" s="190"/>
      <c r="AO76" s="190" t="s">
        <v>262</v>
      </c>
      <c r="AP76" s="190"/>
      <c r="AQ76" s="190"/>
      <c r="AR76" s="190" t="s">
        <v>38</v>
      </c>
      <c r="AS76" s="190" t="s">
        <v>262</v>
      </c>
      <c r="AT76" s="190" t="s">
        <v>262</v>
      </c>
      <c r="AU76" s="190" t="s">
        <v>262</v>
      </c>
      <c r="AV76" s="190" t="s">
        <v>262</v>
      </c>
      <c r="AW76" s="164"/>
      <c r="AX76" s="164"/>
      <c r="AY76" s="164"/>
      <c r="AZ76" s="164"/>
      <c r="BA76" s="164"/>
      <c r="BB76" s="164"/>
      <c r="BC76" s="164"/>
      <c r="BD76" s="164"/>
      <c r="BE76" s="164"/>
    </row>
    <row r="77" spans="1:289" s="159" customFormat="1" ht="15.75" x14ac:dyDescent="0.25">
      <c r="A77" s="81" t="s">
        <v>439</v>
      </c>
      <c r="B77" s="196">
        <v>2</v>
      </c>
      <c r="C77" s="190" t="s">
        <v>223</v>
      </c>
      <c r="D77" s="182" t="s">
        <v>190</v>
      </c>
      <c r="E77" s="198">
        <v>15069</v>
      </c>
      <c r="F77" s="198">
        <v>5403656700</v>
      </c>
      <c r="G77" s="198">
        <v>13816</v>
      </c>
      <c r="H77" s="184" t="s">
        <v>59</v>
      </c>
      <c r="I77" s="179" t="s">
        <v>176</v>
      </c>
      <c r="J77" s="190">
        <v>1</v>
      </c>
      <c r="K77" s="209">
        <v>48165</v>
      </c>
      <c r="L77" s="201">
        <v>65637</v>
      </c>
      <c r="M77" s="205">
        <v>24.7</v>
      </c>
      <c r="N77" s="205">
        <v>33.659999999999997</v>
      </c>
      <c r="O77" s="205"/>
      <c r="P77" s="205"/>
      <c r="Q77" s="190">
        <v>10</v>
      </c>
      <c r="R77" s="190">
        <v>37.5</v>
      </c>
      <c r="S77" s="190" t="s">
        <v>38</v>
      </c>
      <c r="T77" s="183"/>
      <c r="U77" s="190" t="s">
        <v>56</v>
      </c>
      <c r="V77" s="190" t="s">
        <v>55</v>
      </c>
      <c r="W77" s="190" t="s">
        <v>55</v>
      </c>
      <c r="X77" s="190" t="s">
        <v>38</v>
      </c>
      <c r="Y77" s="190" t="s">
        <v>55</v>
      </c>
      <c r="Z77" s="190" t="s">
        <v>32</v>
      </c>
      <c r="AA77" s="190" t="s">
        <v>35</v>
      </c>
      <c r="AB77" s="190"/>
      <c r="AC77" s="190" t="s">
        <v>262</v>
      </c>
      <c r="AD77" s="190"/>
      <c r="AE77" s="190"/>
      <c r="AF77" s="190"/>
      <c r="AG77" s="190"/>
      <c r="AH77" s="190"/>
      <c r="AI77" s="190" t="s">
        <v>38</v>
      </c>
      <c r="AJ77" s="190"/>
      <c r="AK77" s="190"/>
      <c r="AL77" s="190" t="s">
        <v>262</v>
      </c>
      <c r="AM77" s="190"/>
      <c r="AN77" s="190"/>
      <c r="AO77" s="190" t="s">
        <v>262</v>
      </c>
      <c r="AP77" s="190" t="s">
        <v>262</v>
      </c>
      <c r="AQ77" s="190" t="s">
        <v>38</v>
      </c>
      <c r="AR77" s="190" t="s">
        <v>262</v>
      </c>
      <c r="AS77" s="190" t="s">
        <v>38</v>
      </c>
      <c r="AT77" s="190"/>
      <c r="AU77" s="190" t="s">
        <v>262</v>
      </c>
      <c r="AV77" s="190"/>
      <c r="AW77" s="164"/>
      <c r="AX77" s="164"/>
      <c r="AY77" s="164"/>
      <c r="AZ77" s="164"/>
      <c r="BA77" s="164"/>
      <c r="BB77" s="164"/>
      <c r="BC77" s="164"/>
      <c r="BD77" s="164"/>
      <c r="BE77" s="164"/>
      <c r="BF77" s="164"/>
      <c r="BG77" s="164"/>
      <c r="BH77" s="164"/>
      <c r="BI77" s="164"/>
      <c r="BJ77" s="164"/>
      <c r="BK77" s="164"/>
      <c r="BL77" s="164"/>
      <c r="BM77" s="164"/>
      <c r="BN77" s="164"/>
      <c r="BO77" s="164"/>
      <c r="BP77" s="164"/>
      <c r="BQ77" s="164"/>
      <c r="BR77" s="164"/>
      <c r="BS77" s="164"/>
      <c r="BT77" s="164"/>
      <c r="BU77" s="164"/>
      <c r="BV77" s="164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P77" s="164"/>
      <c r="CQ77" s="164"/>
      <c r="CR77" s="164"/>
      <c r="CS77" s="164"/>
      <c r="CT77" s="164"/>
      <c r="CU77" s="164"/>
      <c r="CV77" s="164"/>
      <c r="CW77" s="164"/>
      <c r="CX77" s="164"/>
      <c r="CY77" s="164"/>
      <c r="CZ77" s="164"/>
      <c r="DA77" s="164"/>
      <c r="DB77" s="164"/>
      <c r="DC77" s="164"/>
      <c r="DD77" s="164"/>
      <c r="DE77" s="164"/>
      <c r="DF77" s="164"/>
      <c r="DG77" s="164"/>
      <c r="DH77" s="164"/>
      <c r="DI77" s="164"/>
      <c r="DJ77" s="164"/>
      <c r="DK77" s="164"/>
      <c r="DL77" s="164"/>
      <c r="DM77" s="164"/>
      <c r="DN77" s="164"/>
      <c r="DO77" s="164"/>
      <c r="DP77" s="164"/>
      <c r="DQ77" s="164"/>
      <c r="DR77" s="164"/>
      <c r="DS77" s="164"/>
      <c r="DT77" s="164"/>
      <c r="DU77" s="164"/>
      <c r="DV77" s="164"/>
      <c r="DW77" s="164"/>
      <c r="DX77" s="164"/>
      <c r="DY77" s="164"/>
      <c r="DZ77" s="164"/>
      <c r="EA77" s="164"/>
      <c r="EB77" s="164"/>
      <c r="EC77" s="164"/>
      <c r="ED77" s="164"/>
      <c r="EE77" s="164"/>
      <c r="EF77" s="164"/>
      <c r="EG77" s="164"/>
      <c r="EH77" s="164"/>
      <c r="EI77" s="164"/>
      <c r="EJ77" s="164"/>
      <c r="EK77" s="164"/>
      <c r="EL77" s="164"/>
      <c r="EM77" s="164"/>
      <c r="EN77" s="164"/>
      <c r="EO77" s="164"/>
      <c r="EP77" s="164"/>
      <c r="EQ77" s="164"/>
      <c r="ER77" s="164"/>
      <c r="ES77" s="164"/>
      <c r="ET77" s="164"/>
      <c r="EU77" s="164"/>
      <c r="EV77" s="164"/>
      <c r="EW77" s="164"/>
      <c r="EX77" s="164"/>
      <c r="EY77" s="164"/>
      <c r="EZ77" s="164"/>
      <c r="FA77" s="164"/>
      <c r="FB77" s="164"/>
      <c r="FC77" s="164"/>
      <c r="FD77" s="164"/>
      <c r="FE77" s="164"/>
      <c r="FF77" s="164"/>
      <c r="FG77" s="164"/>
      <c r="FH77" s="164"/>
      <c r="FI77" s="164"/>
      <c r="FJ77" s="164"/>
      <c r="FK77" s="164"/>
      <c r="FL77" s="164"/>
      <c r="FM77" s="164"/>
      <c r="FN77" s="164"/>
      <c r="FO77" s="164"/>
      <c r="FP77" s="164"/>
      <c r="FQ77" s="164"/>
      <c r="FR77" s="164"/>
      <c r="FS77" s="164"/>
      <c r="FT77" s="164"/>
      <c r="FU77" s="164"/>
      <c r="FV77" s="164"/>
      <c r="FW77" s="164"/>
      <c r="FX77" s="164"/>
      <c r="FY77" s="164"/>
      <c r="FZ77" s="164"/>
      <c r="GA77" s="164"/>
      <c r="GB77" s="164"/>
      <c r="GC77" s="164"/>
      <c r="GD77" s="164"/>
      <c r="GE77" s="164"/>
      <c r="GF77" s="164"/>
      <c r="GG77" s="164"/>
      <c r="GH77" s="164"/>
      <c r="GI77" s="164"/>
      <c r="GJ77" s="164"/>
      <c r="GK77" s="164"/>
      <c r="GL77" s="164"/>
      <c r="GM77" s="164"/>
      <c r="GN77" s="164"/>
      <c r="GO77" s="164"/>
      <c r="GP77" s="164"/>
      <c r="GQ77" s="164"/>
      <c r="GR77" s="164"/>
      <c r="GS77" s="164"/>
      <c r="GT77" s="164"/>
      <c r="GU77" s="164"/>
      <c r="GV77" s="164"/>
      <c r="GW77" s="164"/>
      <c r="GX77" s="164"/>
      <c r="GY77" s="164"/>
      <c r="GZ77" s="164"/>
      <c r="HA77" s="164"/>
      <c r="HB77" s="164"/>
      <c r="HC77" s="164"/>
      <c r="HD77" s="164"/>
      <c r="HE77" s="164"/>
      <c r="HF77" s="164"/>
      <c r="HG77" s="164"/>
      <c r="HH77" s="164"/>
      <c r="HI77" s="164"/>
      <c r="HJ77" s="164"/>
      <c r="HK77" s="164"/>
      <c r="HL77" s="164"/>
      <c r="HM77" s="164"/>
      <c r="HN77" s="164"/>
      <c r="HO77" s="164"/>
      <c r="HP77" s="164"/>
      <c r="HQ77" s="164"/>
      <c r="HR77" s="164"/>
      <c r="HS77" s="164"/>
      <c r="HT77" s="164"/>
      <c r="HU77" s="164"/>
      <c r="HV77" s="164"/>
      <c r="HW77" s="164"/>
      <c r="HX77" s="164"/>
      <c r="HY77" s="164"/>
      <c r="HZ77" s="164"/>
      <c r="IA77" s="164"/>
      <c r="IB77" s="164"/>
      <c r="IC77" s="164"/>
      <c r="ID77" s="164"/>
      <c r="IE77" s="164"/>
      <c r="IF77" s="164"/>
      <c r="IG77" s="164"/>
      <c r="IH77" s="164"/>
      <c r="II77" s="164"/>
      <c r="IJ77" s="164"/>
      <c r="IK77" s="164"/>
      <c r="IL77" s="164"/>
      <c r="IM77" s="164"/>
      <c r="IN77" s="164"/>
      <c r="IO77" s="164"/>
      <c r="IP77" s="164"/>
      <c r="IQ77" s="164"/>
      <c r="IR77" s="164"/>
      <c r="IS77" s="164"/>
      <c r="IT77" s="164"/>
      <c r="IU77" s="164"/>
      <c r="IV77" s="164"/>
      <c r="IW77" s="164"/>
      <c r="IX77" s="164"/>
      <c r="IY77" s="164"/>
      <c r="IZ77" s="164"/>
      <c r="JA77" s="164"/>
      <c r="JB77" s="164"/>
      <c r="JC77" s="164"/>
      <c r="JD77" s="164"/>
      <c r="JE77" s="164"/>
      <c r="JF77" s="164"/>
      <c r="JG77" s="164"/>
      <c r="JH77" s="164"/>
      <c r="JI77" s="164"/>
      <c r="JJ77" s="164"/>
      <c r="JK77" s="164"/>
      <c r="JL77" s="164"/>
      <c r="JM77" s="164"/>
      <c r="JN77" s="164"/>
      <c r="JO77" s="164"/>
      <c r="JP77" s="164"/>
      <c r="JQ77" s="164"/>
      <c r="JR77" s="164"/>
      <c r="JS77" s="164"/>
      <c r="JT77" s="164"/>
      <c r="JU77" s="164"/>
      <c r="JV77" s="164"/>
      <c r="JW77" s="164"/>
      <c r="JX77" s="164"/>
      <c r="JY77" s="164"/>
      <c r="JZ77" s="164"/>
      <c r="KA77" s="164"/>
      <c r="KB77" s="164"/>
      <c r="KC77" s="164"/>
    </row>
    <row r="78" spans="1:289" s="162" customFormat="1" ht="15.75" x14ac:dyDescent="0.25">
      <c r="A78" s="80">
        <v>2024</v>
      </c>
      <c r="B78" s="195">
        <v>2</v>
      </c>
      <c r="C78" s="165" t="s">
        <v>223</v>
      </c>
      <c r="D78" s="281" t="s">
        <v>263</v>
      </c>
      <c r="E78" s="197">
        <v>21000</v>
      </c>
      <c r="F78" s="197">
        <v>6475668500</v>
      </c>
      <c r="G78" s="197">
        <v>30000</v>
      </c>
      <c r="H78" s="167" t="s">
        <v>0</v>
      </c>
      <c r="I78" s="167" t="s">
        <v>177</v>
      </c>
      <c r="J78" s="165">
        <v>1</v>
      </c>
      <c r="K78" s="207">
        <v>85539</v>
      </c>
      <c r="L78" s="199">
        <v>122000</v>
      </c>
      <c r="M78" s="204">
        <v>41.64</v>
      </c>
      <c r="N78" s="204">
        <v>59.4</v>
      </c>
      <c r="O78" s="210" t="s">
        <v>55</v>
      </c>
      <c r="P78" s="210" t="s">
        <v>498</v>
      </c>
      <c r="Q78" s="165">
        <v>8</v>
      </c>
      <c r="R78" s="165">
        <v>39.5</v>
      </c>
      <c r="S78" s="165" t="s">
        <v>38</v>
      </c>
      <c r="T78" s="168" t="s">
        <v>27</v>
      </c>
      <c r="U78" s="165" t="s">
        <v>56</v>
      </c>
      <c r="V78" s="165" t="s">
        <v>55</v>
      </c>
      <c r="W78" s="165" t="s">
        <v>55</v>
      </c>
      <c r="X78" s="165" t="s">
        <v>38</v>
      </c>
      <c r="Y78" s="165" t="s">
        <v>55</v>
      </c>
      <c r="Z78" s="165" t="s">
        <v>56</v>
      </c>
      <c r="AA78" s="165" t="s">
        <v>35</v>
      </c>
      <c r="AB78" s="165" t="s">
        <v>55</v>
      </c>
      <c r="AC78" s="165" t="s">
        <v>55</v>
      </c>
      <c r="AD78" s="165" t="s">
        <v>55</v>
      </c>
      <c r="AE78" s="165" t="s">
        <v>55</v>
      </c>
      <c r="AF78" s="165" t="s">
        <v>55</v>
      </c>
      <c r="AG78" s="165" t="s">
        <v>55</v>
      </c>
      <c r="AH78" s="165" t="s">
        <v>56</v>
      </c>
      <c r="AI78" s="165" t="s">
        <v>55</v>
      </c>
      <c r="AJ78" s="165" t="s">
        <v>55</v>
      </c>
      <c r="AK78" s="165" t="s">
        <v>55</v>
      </c>
      <c r="AL78" s="165" t="s">
        <v>55</v>
      </c>
      <c r="AM78" s="165" t="s">
        <v>55</v>
      </c>
      <c r="AN78" s="165" t="s">
        <v>55</v>
      </c>
      <c r="AO78" s="165" t="s">
        <v>55</v>
      </c>
      <c r="AP78" s="165" t="s">
        <v>55</v>
      </c>
      <c r="AQ78" s="165" t="s">
        <v>55</v>
      </c>
      <c r="AR78" s="165" t="s">
        <v>55</v>
      </c>
      <c r="AS78" s="165" t="s">
        <v>55</v>
      </c>
      <c r="AT78" s="165" t="s">
        <v>55</v>
      </c>
      <c r="AU78" s="165" t="s">
        <v>55</v>
      </c>
      <c r="AV78" s="165" t="s">
        <v>55</v>
      </c>
      <c r="AW78" s="166"/>
      <c r="AX78" s="166"/>
      <c r="AY78" s="166"/>
      <c r="AZ78" s="166"/>
      <c r="BA78" s="166"/>
      <c r="BB78" s="166"/>
      <c r="BC78" s="166"/>
      <c r="BD78" s="166"/>
      <c r="BE78" s="166"/>
    </row>
    <row r="79" spans="1:289" s="162" customFormat="1" ht="15.75" x14ac:dyDescent="0.25">
      <c r="A79" s="80">
        <v>2024</v>
      </c>
      <c r="B79" s="195">
        <v>2</v>
      </c>
      <c r="C79" s="165" t="s">
        <v>223</v>
      </c>
      <c r="D79" s="281" t="s">
        <v>263</v>
      </c>
      <c r="E79" s="197">
        <v>21000</v>
      </c>
      <c r="F79" s="197">
        <v>6475668500</v>
      </c>
      <c r="G79" s="197">
        <v>30000</v>
      </c>
      <c r="H79" s="167" t="s">
        <v>1</v>
      </c>
      <c r="I79" s="167" t="s">
        <v>177</v>
      </c>
      <c r="J79" s="165">
        <v>1</v>
      </c>
      <c r="K79" s="207">
        <v>65520</v>
      </c>
      <c r="L79" s="199">
        <v>113000</v>
      </c>
      <c r="M79" s="204">
        <v>31.89</v>
      </c>
      <c r="N79" s="204">
        <v>55.01</v>
      </c>
      <c r="O79" s="204" t="s">
        <v>55</v>
      </c>
      <c r="P79" s="210" t="s">
        <v>498</v>
      </c>
      <c r="Q79" s="165">
        <v>8</v>
      </c>
      <c r="R79" s="165">
        <v>39.5</v>
      </c>
      <c r="S79" s="165"/>
      <c r="T79" s="165" t="s">
        <v>27</v>
      </c>
      <c r="U79" s="165" t="s">
        <v>56</v>
      </c>
      <c r="V79" s="165" t="s">
        <v>55</v>
      </c>
      <c r="W79" s="165" t="s">
        <v>55</v>
      </c>
      <c r="X79" s="165"/>
      <c r="Y79" s="165" t="s">
        <v>55</v>
      </c>
      <c r="Z79" s="165" t="s">
        <v>56</v>
      </c>
      <c r="AA79" s="165" t="s">
        <v>35</v>
      </c>
      <c r="AB79" s="165" t="s">
        <v>55</v>
      </c>
      <c r="AC79" s="165" t="s">
        <v>55</v>
      </c>
      <c r="AD79" s="165" t="s">
        <v>55</v>
      </c>
      <c r="AE79" s="165" t="s">
        <v>55</v>
      </c>
      <c r="AF79" s="165" t="s">
        <v>55</v>
      </c>
      <c r="AG79" s="165" t="s">
        <v>56</v>
      </c>
      <c r="AH79" s="165" t="s">
        <v>55</v>
      </c>
      <c r="AI79" s="165" t="s">
        <v>55</v>
      </c>
      <c r="AJ79" s="165" t="s">
        <v>55</v>
      </c>
      <c r="AK79" s="165" t="s">
        <v>55</v>
      </c>
      <c r="AL79" s="165" t="s">
        <v>55</v>
      </c>
      <c r="AM79" s="165" t="s">
        <v>55</v>
      </c>
      <c r="AN79" s="165" t="s">
        <v>55</v>
      </c>
      <c r="AO79" s="165" t="s">
        <v>55</v>
      </c>
      <c r="AP79" s="165" t="s">
        <v>55</v>
      </c>
      <c r="AQ79" s="165" t="s">
        <v>55</v>
      </c>
      <c r="AR79" s="165" t="s">
        <v>55</v>
      </c>
      <c r="AS79" s="165" t="s">
        <v>55</v>
      </c>
      <c r="AT79" s="165" t="s">
        <v>55</v>
      </c>
      <c r="AU79" s="165" t="s">
        <v>55</v>
      </c>
      <c r="AV79" s="165" t="s">
        <v>55</v>
      </c>
      <c r="AW79" s="166"/>
      <c r="AX79" s="166"/>
      <c r="AY79" s="166"/>
      <c r="AZ79" s="166"/>
      <c r="BA79" s="166"/>
      <c r="BB79" s="166"/>
      <c r="BC79" s="166"/>
      <c r="BD79" s="166"/>
      <c r="BE79" s="166"/>
    </row>
    <row r="80" spans="1:289" s="162" customFormat="1" ht="15.75" x14ac:dyDescent="0.25">
      <c r="A80" s="80">
        <v>2024</v>
      </c>
      <c r="B80" s="195">
        <v>2</v>
      </c>
      <c r="C80" s="165" t="s">
        <v>223</v>
      </c>
      <c r="D80" s="281" t="s">
        <v>263</v>
      </c>
      <c r="E80" s="197">
        <v>21000</v>
      </c>
      <c r="F80" s="197">
        <v>6475668500</v>
      </c>
      <c r="G80" s="197">
        <v>30000</v>
      </c>
      <c r="H80" s="167" t="s">
        <v>122</v>
      </c>
      <c r="I80" s="167" t="s">
        <v>173</v>
      </c>
      <c r="J80" s="165">
        <v>3</v>
      </c>
      <c r="K80" s="207">
        <v>70345</v>
      </c>
      <c r="L80" s="199">
        <v>97448</v>
      </c>
      <c r="M80" s="204">
        <v>33.82</v>
      </c>
      <c r="N80" s="204">
        <v>46.85</v>
      </c>
      <c r="O80" s="204" t="s">
        <v>55</v>
      </c>
      <c r="P80" s="210" t="s">
        <v>498</v>
      </c>
      <c r="Q80" s="165">
        <v>8</v>
      </c>
      <c r="R80" s="165">
        <v>39.5</v>
      </c>
      <c r="S80" s="165"/>
      <c r="T80" s="165" t="s">
        <v>28</v>
      </c>
      <c r="U80" s="165" t="s">
        <v>56</v>
      </c>
      <c r="V80" s="165" t="s">
        <v>55</v>
      </c>
      <c r="W80" s="165" t="s">
        <v>55</v>
      </c>
      <c r="X80" s="165" t="s">
        <v>38</v>
      </c>
      <c r="Y80" s="165" t="s">
        <v>55</v>
      </c>
      <c r="Z80" s="165" t="s">
        <v>32</v>
      </c>
      <c r="AA80" s="165" t="s">
        <v>35</v>
      </c>
      <c r="AB80" s="165" t="s">
        <v>56</v>
      </c>
      <c r="AC80" s="165" t="s">
        <v>56</v>
      </c>
      <c r="AD80" s="165" t="s">
        <v>56</v>
      </c>
      <c r="AE80" s="165" t="s">
        <v>56</v>
      </c>
      <c r="AF80" s="165" t="s">
        <v>56</v>
      </c>
      <c r="AG80" s="165" t="s">
        <v>56</v>
      </c>
      <c r="AH80" s="165" t="s">
        <v>55</v>
      </c>
      <c r="AI80" s="165" t="s">
        <v>55</v>
      </c>
      <c r="AJ80" s="165" t="s">
        <v>55</v>
      </c>
      <c r="AK80" s="165" t="s">
        <v>55</v>
      </c>
      <c r="AL80" s="165" t="s">
        <v>56</v>
      </c>
      <c r="AM80" s="165" t="s">
        <v>56</v>
      </c>
      <c r="AN80" s="165" t="s">
        <v>55</v>
      </c>
      <c r="AO80" s="165" t="s">
        <v>55</v>
      </c>
      <c r="AP80" s="165" t="s">
        <v>56</v>
      </c>
      <c r="AQ80" s="165" t="s">
        <v>56</v>
      </c>
      <c r="AR80" s="165" t="s">
        <v>55</v>
      </c>
      <c r="AS80" s="165" t="s">
        <v>55</v>
      </c>
      <c r="AT80" s="165" t="s">
        <v>55</v>
      </c>
      <c r="AU80" s="165" t="s">
        <v>55</v>
      </c>
      <c r="AV80" s="165" t="s">
        <v>55</v>
      </c>
      <c r="AW80" s="166"/>
      <c r="AX80" s="166"/>
      <c r="AY80" s="166"/>
      <c r="AZ80" s="166"/>
      <c r="BA80" s="166"/>
      <c r="BB80" s="166"/>
      <c r="BC80" s="166"/>
      <c r="BD80" s="166"/>
      <c r="BE80" s="166"/>
    </row>
    <row r="81" spans="1:289" s="162" customFormat="1" ht="15.75" x14ac:dyDescent="0.25">
      <c r="A81" s="80">
        <v>2024</v>
      </c>
      <c r="B81" s="195">
        <v>2</v>
      </c>
      <c r="C81" s="165" t="s">
        <v>223</v>
      </c>
      <c r="D81" s="281" t="s">
        <v>263</v>
      </c>
      <c r="E81" s="197">
        <v>21000</v>
      </c>
      <c r="F81" s="197">
        <v>6475668500</v>
      </c>
      <c r="G81" s="197">
        <v>30000</v>
      </c>
      <c r="H81" s="191" t="s">
        <v>61</v>
      </c>
      <c r="I81" s="167" t="s">
        <v>173</v>
      </c>
      <c r="J81" s="165">
        <v>0</v>
      </c>
      <c r="K81" s="207">
        <v>66373</v>
      </c>
      <c r="L81" s="199">
        <v>91894</v>
      </c>
      <c r="M81" s="204">
        <v>31.91</v>
      </c>
      <c r="N81" s="204">
        <v>44.18</v>
      </c>
      <c r="O81" s="204" t="s">
        <v>55</v>
      </c>
      <c r="P81" s="210" t="s">
        <v>498</v>
      </c>
      <c r="Q81" s="165">
        <v>8</v>
      </c>
      <c r="R81" s="165">
        <v>39.5</v>
      </c>
      <c r="S81" s="165"/>
      <c r="T81" s="165" t="s">
        <v>28</v>
      </c>
      <c r="U81" s="165" t="s">
        <v>56</v>
      </c>
      <c r="V81" s="165" t="s">
        <v>55</v>
      </c>
      <c r="W81" s="165" t="s">
        <v>55</v>
      </c>
      <c r="X81" s="165"/>
      <c r="Y81" s="165" t="s">
        <v>55</v>
      </c>
      <c r="Z81" s="165" t="s">
        <v>32</v>
      </c>
      <c r="AA81" s="165" t="s">
        <v>35</v>
      </c>
      <c r="AB81" s="165" t="s">
        <v>56</v>
      </c>
      <c r="AC81" s="165" t="s">
        <v>56</v>
      </c>
      <c r="AD81" s="165" t="s">
        <v>56</v>
      </c>
      <c r="AE81" s="165" t="s">
        <v>56</v>
      </c>
      <c r="AF81" s="165" t="s">
        <v>56</v>
      </c>
      <c r="AG81" s="165" t="s">
        <v>56</v>
      </c>
      <c r="AH81" s="165" t="s">
        <v>55</v>
      </c>
      <c r="AI81" s="165" t="s">
        <v>55</v>
      </c>
      <c r="AJ81" s="165" t="s">
        <v>55</v>
      </c>
      <c r="AK81" s="165" t="s">
        <v>55</v>
      </c>
      <c r="AL81" s="165" t="s">
        <v>56</v>
      </c>
      <c r="AM81" s="165" t="s">
        <v>56</v>
      </c>
      <c r="AN81" s="165" t="s">
        <v>55</v>
      </c>
      <c r="AO81" s="165" t="s">
        <v>55</v>
      </c>
      <c r="AP81" s="165" t="s">
        <v>56</v>
      </c>
      <c r="AQ81" s="165" t="s">
        <v>56</v>
      </c>
      <c r="AR81" s="165" t="s">
        <v>55</v>
      </c>
      <c r="AS81" s="165" t="s">
        <v>55</v>
      </c>
      <c r="AT81" s="165" t="s">
        <v>55</v>
      </c>
      <c r="AU81" s="165" t="s">
        <v>55</v>
      </c>
      <c r="AV81" s="165" t="s">
        <v>55</v>
      </c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66"/>
      <c r="CA81" s="166"/>
      <c r="CB81" s="166"/>
      <c r="CC81" s="166"/>
      <c r="CD81" s="166"/>
      <c r="CE81" s="166"/>
      <c r="CF81" s="166"/>
      <c r="CG81" s="166"/>
      <c r="CH81" s="166"/>
      <c r="CI81" s="166"/>
      <c r="CJ81" s="166"/>
      <c r="CK81" s="166"/>
      <c r="CL81" s="166"/>
      <c r="CM81" s="166"/>
      <c r="CN81" s="166"/>
      <c r="CO81" s="166"/>
      <c r="CP81" s="166"/>
      <c r="CQ81" s="166"/>
      <c r="CR81" s="166"/>
      <c r="CS81" s="166"/>
      <c r="CT81" s="166"/>
      <c r="CU81" s="166"/>
      <c r="CV81" s="166"/>
      <c r="CW81" s="166"/>
      <c r="CX81" s="166"/>
      <c r="CY81" s="166"/>
      <c r="CZ81" s="166"/>
      <c r="DA81" s="166"/>
      <c r="DB81" s="166"/>
      <c r="DC81" s="166"/>
      <c r="DD81" s="166"/>
      <c r="DE81" s="166"/>
      <c r="DF81" s="166"/>
      <c r="DG81" s="166"/>
      <c r="DH81" s="166"/>
      <c r="DI81" s="166"/>
      <c r="DJ81" s="166"/>
      <c r="DK81" s="166"/>
      <c r="DL81" s="166"/>
      <c r="DM81" s="166"/>
      <c r="DN81" s="166"/>
      <c r="DO81" s="166"/>
      <c r="DP81" s="166"/>
      <c r="DQ81" s="166"/>
      <c r="DR81" s="166"/>
      <c r="DS81" s="166"/>
      <c r="DT81" s="166"/>
      <c r="DU81" s="166"/>
      <c r="DV81" s="166"/>
      <c r="DW81" s="166"/>
      <c r="DX81" s="166"/>
      <c r="DY81" s="166"/>
      <c r="DZ81" s="166"/>
      <c r="EA81" s="166"/>
      <c r="EB81" s="166"/>
      <c r="EC81" s="166"/>
      <c r="ED81" s="166"/>
      <c r="EE81" s="166"/>
      <c r="EF81" s="166"/>
      <c r="EG81" s="166"/>
      <c r="EH81" s="166"/>
      <c r="EI81" s="166"/>
      <c r="EJ81" s="166"/>
      <c r="EK81" s="166"/>
      <c r="EL81" s="166"/>
      <c r="EM81" s="166"/>
      <c r="EN81" s="166"/>
      <c r="EO81" s="166"/>
      <c r="EP81" s="166"/>
      <c r="EQ81" s="166"/>
      <c r="ER81" s="166"/>
      <c r="ES81" s="166"/>
      <c r="ET81" s="166"/>
      <c r="EU81" s="166"/>
      <c r="EV81" s="166"/>
      <c r="EW81" s="166"/>
      <c r="EX81" s="166"/>
      <c r="EY81" s="166"/>
      <c r="EZ81" s="166"/>
      <c r="FA81" s="166"/>
      <c r="FB81" s="166"/>
      <c r="FC81" s="166"/>
      <c r="FD81" s="166"/>
      <c r="FE81" s="166"/>
      <c r="FF81" s="166"/>
      <c r="FG81" s="166"/>
      <c r="FH81" s="166"/>
      <c r="FI81" s="166"/>
      <c r="FJ81" s="166"/>
      <c r="FK81" s="166"/>
      <c r="FL81" s="166"/>
      <c r="FM81" s="166"/>
      <c r="FN81" s="166"/>
      <c r="FO81" s="166"/>
      <c r="FP81" s="166"/>
      <c r="FQ81" s="166"/>
      <c r="FR81" s="166"/>
      <c r="FS81" s="166"/>
      <c r="FT81" s="166"/>
      <c r="FU81" s="166"/>
      <c r="FV81" s="166"/>
      <c r="FW81" s="166"/>
      <c r="FX81" s="166"/>
      <c r="FY81" s="166"/>
      <c r="FZ81" s="166"/>
      <c r="GA81" s="166"/>
      <c r="GB81" s="166"/>
      <c r="GC81" s="166"/>
      <c r="GD81" s="166"/>
      <c r="GE81" s="166"/>
      <c r="GF81" s="166"/>
      <c r="GG81" s="166"/>
      <c r="GH81" s="166"/>
      <c r="GI81" s="166"/>
      <c r="GJ81" s="166"/>
      <c r="GK81" s="166"/>
      <c r="GL81" s="166"/>
      <c r="GM81" s="166"/>
      <c r="GN81" s="166"/>
      <c r="GO81" s="166"/>
      <c r="GP81" s="166"/>
      <c r="GQ81" s="166"/>
      <c r="GR81" s="166"/>
      <c r="GS81" s="166"/>
      <c r="GT81" s="166"/>
      <c r="GU81" s="166"/>
      <c r="GV81" s="166"/>
      <c r="GW81" s="166"/>
      <c r="GX81" s="166"/>
      <c r="GY81" s="166"/>
      <c r="GZ81" s="166"/>
      <c r="HA81" s="166"/>
      <c r="HB81" s="166"/>
      <c r="HC81" s="166"/>
      <c r="HD81" s="166"/>
      <c r="HE81" s="166"/>
      <c r="HF81" s="166"/>
      <c r="HG81" s="166"/>
      <c r="HH81" s="166"/>
      <c r="HI81" s="166"/>
      <c r="HJ81" s="166"/>
      <c r="HK81" s="166"/>
      <c r="HL81" s="166"/>
      <c r="HM81" s="166"/>
      <c r="HN81" s="166"/>
      <c r="HO81" s="166"/>
      <c r="HP81" s="166"/>
      <c r="HQ81" s="166"/>
      <c r="HR81" s="166"/>
      <c r="HS81" s="166"/>
      <c r="HT81" s="166"/>
      <c r="HU81" s="166"/>
      <c r="HV81" s="166"/>
      <c r="HW81" s="166"/>
      <c r="HX81" s="166"/>
      <c r="HY81" s="166"/>
      <c r="HZ81" s="166"/>
      <c r="IA81" s="166"/>
      <c r="IB81" s="166"/>
      <c r="IC81" s="166"/>
      <c r="ID81" s="166"/>
      <c r="IE81" s="166"/>
      <c r="IF81" s="166"/>
      <c r="IG81" s="166"/>
      <c r="IH81" s="166"/>
      <c r="II81" s="166"/>
      <c r="IJ81" s="166"/>
      <c r="IK81" s="166"/>
      <c r="IL81" s="166"/>
      <c r="IM81" s="166"/>
      <c r="IN81" s="166"/>
      <c r="IO81" s="166"/>
      <c r="IP81" s="166"/>
      <c r="IQ81" s="166"/>
      <c r="IR81" s="166"/>
      <c r="IS81" s="166"/>
      <c r="IT81" s="166"/>
      <c r="IU81" s="166"/>
      <c r="IV81" s="166"/>
      <c r="IW81" s="166"/>
      <c r="IX81" s="166"/>
      <c r="IY81" s="166"/>
      <c r="IZ81" s="166"/>
      <c r="JA81" s="166"/>
      <c r="JB81" s="166"/>
      <c r="JC81" s="166"/>
      <c r="JD81" s="166"/>
      <c r="JE81" s="166"/>
      <c r="JF81" s="166"/>
      <c r="JG81" s="166"/>
      <c r="JH81" s="166"/>
      <c r="JI81" s="166"/>
      <c r="JJ81" s="166"/>
      <c r="JK81" s="166"/>
      <c r="JL81" s="166"/>
      <c r="JM81" s="166"/>
      <c r="JN81" s="166"/>
      <c r="JO81" s="166"/>
      <c r="JP81" s="166"/>
      <c r="JQ81" s="166"/>
      <c r="JR81" s="166"/>
      <c r="JS81" s="166"/>
      <c r="JT81" s="166"/>
      <c r="JU81" s="166"/>
      <c r="JV81" s="166"/>
      <c r="JW81" s="166"/>
      <c r="JX81" s="166"/>
      <c r="JY81" s="166"/>
      <c r="JZ81" s="166"/>
      <c r="KA81" s="166"/>
      <c r="KB81" s="166"/>
      <c r="KC81" s="166"/>
    </row>
    <row r="82" spans="1:289" s="162" customFormat="1" ht="15.75" x14ac:dyDescent="0.25">
      <c r="A82" s="80">
        <v>2024</v>
      </c>
      <c r="B82" s="195">
        <v>2</v>
      </c>
      <c r="C82" s="165" t="s">
        <v>223</v>
      </c>
      <c r="D82" s="281" t="s">
        <v>263</v>
      </c>
      <c r="E82" s="197">
        <v>21000</v>
      </c>
      <c r="F82" s="197">
        <v>6475668500</v>
      </c>
      <c r="G82" s="197">
        <v>30000</v>
      </c>
      <c r="H82" s="167" t="s">
        <v>373</v>
      </c>
      <c r="I82" s="167" t="s">
        <v>176</v>
      </c>
      <c r="J82" s="165">
        <v>1</v>
      </c>
      <c r="K82" s="207">
        <v>59093</v>
      </c>
      <c r="L82" s="199">
        <v>81786</v>
      </c>
      <c r="M82" s="204">
        <v>28.41</v>
      </c>
      <c r="N82" s="204">
        <v>39.32</v>
      </c>
      <c r="O82" s="204" t="s">
        <v>55</v>
      </c>
      <c r="P82" s="210" t="s">
        <v>498</v>
      </c>
      <c r="Q82" s="165">
        <v>8</v>
      </c>
      <c r="R82" s="165">
        <v>39.5</v>
      </c>
      <c r="S82" s="165"/>
      <c r="T82" s="165"/>
      <c r="U82" s="165" t="s">
        <v>56</v>
      </c>
      <c r="V82" s="165" t="s">
        <v>55</v>
      </c>
      <c r="W82" s="165" t="s">
        <v>55</v>
      </c>
      <c r="X82" s="165"/>
      <c r="Y82" s="165" t="s">
        <v>55</v>
      </c>
      <c r="Z82" s="165" t="s">
        <v>32</v>
      </c>
      <c r="AA82" s="165" t="s">
        <v>35</v>
      </c>
      <c r="AB82" s="165" t="s">
        <v>56</v>
      </c>
      <c r="AC82" s="165" t="s">
        <v>56</v>
      </c>
      <c r="AD82" s="165" t="s">
        <v>56</v>
      </c>
      <c r="AE82" s="165" t="s">
        <v>56</v>
      </c>
      <c r="AF82" s="165" t="s">
        <v>56</v>
      </c>
      <c r="AG82" s="165" t="s">
        <v>56</v>
      </c>
      <c r="AH82" s="165" t="s">
        <v>56</v>
      </c>
      <c r="AI82" s="165" t="s">
        <v>56</v>
      </c>
      <c r="AJ82" s="165" t="s">
        <v>56</v>
      </c>
      <c r="AK82" s="165" t="s">
        <v>56</v>
      </c>
      <c r="AL82" s="165" t="s">
        <v>56</v>
      </c>
      <c r="AM82" s="165" t="s">
        <v>56</v>
      </c>
      <c r="AN82" s="165" t="s">
        <v>55</v>
      </c>
      <c r="AO82" s="165" t="s">
        <v>55</v>
      </c>
      <c r="AP82" s="165" t="s">
        <v>55</v>
      </c>
      <c r="AQ82" s="165" t="s">
        <v>55</v>
      </c>
      <c r="AR82" s="165" t="s">
        <v>55</v>
      </c>
      <c r="AS82" s="165" t="s">
        <v>55</v>
      </c>
      <c r="AT82" s="165" t="s">
        <v>56</v>
      </c>
      <c r="AU82" s="165" t="s">
        <v>55</v>
      </c>
      <c r="AV82" s="165" t="s">
        <v>56</v>
      </c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66"/>
      <c r="CA82" s="166"/>
      <c r="CB82" s="166"/>
      <c r="CC82" s="166"/>
      <c r="CD82" s="166"/>
      <c r="CE82" s="166"/>
      <c r="CF82" s="166"/>
      <c r="CG82" s="166"/>
      <c r="CH82" s="166"/>
      <c r="CI82" s="166"/>
      <c r="CJ82" s="166"/>
      <c r="CK82" s="166"/>
      <c r="CL82" s="166"/>
      <c r="CM82" s="166"/>
      <c r="CN82" s="166"/>
      <c r="CO82" s="166"/>
      <c r="CP82" s="166"/>
      <c r="CQ82" s="166"/>
      <c r="CR82" s="166"/>
      <c r="CS82" s="166"/>
      <c r="CT82" s="166"/>
      <c r="CU82" s="166"/>
      <c r="CV82" s="166"/>
      <c r="CW82" s="166"/>
      <c r="CX82" s="166"/>
      <c r="CY82" s="166"/>
      <c r="CZ82" s="166"/>
      <c r="DA82" s="166"/>
      <c r="DB82" s="166"/>
      <c r="DC82" s="166"/>
      <c r="DD82" s="166"/>
      <c r="DE82" s="166"/>
      <c r="DF82" s="166"/>
      <c r="DG82" s="166"/>
      <c r="DH82" s="166"/>
      <c r="DI82" s="166"/>
      <c r="DJ82" s="166"/>
      <c r="DK82" s="166"/>
      <c r="DL82" s="166"/>
      <c r="DM82" s="166"/>
      <c r="DN82" s="166"/>
      <c r="DO82" s="166"/>
      <c r="DP82" s="166"/>
      <c r="DQ82" s="166"/>
      <c r="DR82" s="166"/>
      <c r="DS82" s="166"/>
      <c r="DT82" s="166"/>
      <c r="DU82" s="166"/>
      <c r="DV82" s="166"/>
      <c r="DW82" s="166"/>
      <c r="DX82" s="166"/>
      <c r="DY82" s="166"/>
      <c r="DZ82" s="166"/>
      <c r="EA82" s="166"/>
      <c r="EB82" s="166"/>
      <c r="EC82" s="166"/>
      <c r="ED82" s="166"/>
      <c r="EE82" s="166"/>
      <c r="EF82" s="166"/>
      <c r="EG82" s="166"/>
      <c r="EH82" s="166"/>
      <c r="EI82" s="166"/>
      <c r="EJ82" s="166"/>
      <c r="EK82" s="166"/>
      <c r="EL82" s="166"/>
      <c r="EM82" s="166"/>
      <c r="EN82" s="166"/>
      <c r="EO82" s="166"/>
      <c r="EP82" s="166"/>
      <c r="EQ82" s="166"/>
      <c r="ER82" s="166"/>
      <c r="ES82" s="166"/>
      <c r="ET82" s="166"/>
      <c r="EU82" s="166"/>
      <c r="EV82" s="166"/>
      <c r="EW82" s="166"/>
      <c r="EX82" s="166"/>
      <c r="EY82" s="166"/>
      <c r="EZ82" s="166"/>
      <c r="FA82" s="166"/>
      <c r="FB82" s="166"/>
      <c r="FC82" s="166"/>
      <c r="FD82" s="166"/>
      <c r="FE82" s="166"/>
      <c r="FF82" s="166"/>
      <c r="FG82" s="166"/>
      <c r="FH82" s="166"/>
      <c r="FI82" s="166"/>
      <c r="FJ82" s="166"/>
      <c r="FK82" s="166"/>
      <c r="FL82" s="166"/>
      <c r="FM82" s="166"/>
      <c r="FN82" s="166"/>
      <c r="FO82" s="166"/>
      <c r="FP82" s="166"/>
      <c r="FQ82" s="166"/>
      <c r="FR82" s="166"/>
      <c r="FS82" s="166"/>
      <c r="FT82" s="166"/>
      <c r="FU82" s="166"/>
      <c r="FV82" s="166"/>
      <c r="FW82" s="166"/>
      <c r="FX82" s="166"/>
      <c r="FY82" s="166"/>
      <c r="FZ82" s="166"/>
      <c r="GA82" s="166"/>
      <c r="GB82" s="166"/>
      <c r="GC82" s="166"/>
      <c r="GD82" s="166"/>
      <c r="GE82" s="166"/>
      <c r="GF82" s="166"/>
      <c r="GG82" s="166"/>
      <c r="GH82" s="166"/>
      <c r="GI82" s="166"/>
      <c r="GJ82" s="166"/>
      <c r="GK82" s="166"/>
      <c r="GL82" s="166"/>
      <c r="GM82" s="166"/>
      <c r="GN82" s="166"/>
      <c r="GO82" s="166"/>
      <c r="GP82" s="166"/>
      <c r="GQ82" s="166"/>
      <c r="GR82" s="166"/>
      <c r="GS82" s="166"/>
      <c r="GT82" s="166"/>
      <c r="GU82" s="166"/>
      <c r="GV82" s="166"/>
      <c r="GW82" s="166"/>
      <c r="GX82" s="166"/>
      <c r="GY82" s="166"/>
      <c r="GZ82" s="166"/>
      <c r="HA82" s="166"/>
      <c r="HB82" s="166"/>
      <c r="HC82" s="166"/>
      <c r="HD82" s="166"/>
      <c r="HE82" s="166"/>
      <c r="HF82" s="166"/>
      <c r="HG82" s="166"/>
      <c r="HH82" s="166"/>
      <c r="HI82" s="166"/>
      <c r="HJ82" s="166"/>
      <c r="HK82" s="166"/>
      <c r="HL82" s="166"/>
      <c r="HM82" s="166"/>
      <c r="HN82" s="166"/>
      <c r="HO82" s="166"/>
      <c r="HP82" s="166"/>
      <c r="HQ82" s="166"/>
      <c r="HR82" s="166"/>
      <c r="HS82" s="166"/>
      <c r="HT82" s="166"/>
      <c r="HU82" s="166"/>
      <c r="HV82" s="166"/>
      <c r="HW82" s="166"/>
      <c r="HX82" s="166"/>
      <c r="HY82" s="166"/>
      <c r="HZ82" s="166"/>
      <c r="IA82" s="166"/>
      <c r="IB82" s="166"/>
      <c r="IC82" s="166"/>
      <c r="ID82" s="166"/>
      <c r="IE82" s="166"/>
      <c r="IF82" s="166"/>
      <c r="IG82" s="166"/>
      <c r="IH82" s="166"/>
      <c r="II82" s="166"/>
      <c r="IJ82" s="166"/>
      <c r="IK82" s="166"/>
      <c r="IL82" s="166"/>
      <c r="IM82" s="166"/>
      <c r="IN82" s="166"/>
      <c r="IO82" s="166"/>
      <c r="IP82" s="166"/>
      <c r="IQ82" s="166"/>
      <c r="IR82" s="166"/>
      <c r="IS82" s="166"/>
      <c r="IT82" s="166"/>
      <c r="IU82" s="166"/>
      <c r="IV82" s="166"/>
      <c r="IW82" s="166"/>
      <c r="IX82" s="166"/>
      <c r="IY82" s="166"/>
      <c r="IZ82" s="166"/>
      <c r="JA82" s="166"/>
      <c r="JB82" s="166"/>
      <c r="JC82" s="166"/>
      <c r="JD82" s="166"/>
      <c r="JE82" s="166"/>
      <c r="JF82" s="166"/>
      <c r="JG82" s="166"/>
      <c r="JH82" s="166"/>
      <c r="JI82" s="166"/>
      <c r="JJ82" s="166"/>
      <c r="JK82" s="166"/>
      <c r="JL82" s="166"/>
      <c r="JM82" s="166"/>
      <c r="JN82" s="166"/>
      <c r="JO82" s="166"/>
      <c r="JP82" s="166"/>
      <c r="JQ82" s="166"/>
      <c r="JR82" s="166"/>
      <c r="JS82" s="166"/>
      <c r="JT82" s="166"/>
      <c r="JU82" s="166"/>
      <c r="JV82" s="166"/>
      <c r="JW82" s="166"/>
      <c r="JX82" s="166"/>
      <c r="JY82" s="166"/>
      <c r="JZ82" s="166"/>
      <c r="KA82" s="166"/>
      <c r="KB82" s="166"/>
      <c r="KC82" s="166"/>
    </row>
    <row r="83" spans="1:289" s="162" customFormat="1" ht="15.75" x14ac:dyDescent="0.25">
      <c r="A83" s="80" t="s">
        <v>439</v>
      </c>
      <c r="B83" s="190">
        <v>2</v>
      </c>
      <c r="C83" s="190" t="s">
        <v>223</v>
      </c>
      <c r="D83" s="189" t="s">
        <v>116</v>
      </c>
      <c r="E83" s="198">
        <v>15300</v>
      </c>
      <c r="F83" s="198">
        <v>7385715400</v>
      </c>
      <c r="G83" s="198">
        <v>19915</v>
      </c>
      <c r="H83" s="184" t="s">
        <v>0</v>
      </c>
      <c r="I83" s="176" t="s">
        <v>177</v>
      </c>
      <c r="J83" s="190">
        <v>1</v>
      </c>
      <c r="K83" s="209">
        <f t="shared" ref="K83:K91" si="3">M83*2080</f>
        <v>92747.200000000012</v>
      </c>
      <c r="L83" s="201">
        <f t="shared" ref="L83:L91" si="4">N83*2080</f>
        <v>126152</v>
      </c>
      <c r="M83" s="205">
        <v>44.59</v>
      </c>
      <c r="N83" s="205">
        <v>60.65</v>
      </c>
      <c r="O83" s="205"/>
      <c r="P83" s="205"/>
      <c r="Q83" s="165">
        <v>8</v>
      </c>
      <c r="R83" s="165" t="s">
        <v>63</v>
      </c>
      <c r="S83" s="165" t="s">
        <v>55</v>
      </c>
      <c r="T83" s="165" t="s">
        <v>27</v>
      </c>
      <c r="U83" s="165" t="s">
        <v>56</v>
      </c>
      <c r="V83" s="165" t="s">
        <v>55</v>
      </c>
      <c r="W83" s="165" t="s">
        <v>55</v>
      </c>
      <c r="X83" s="165" t="s">
        <v>31</v>
      </c>
      <c r="Y83" s="165" t="s">
        <v>55</v>
      </c>
      <c r="Z83" s="165" t="s">
        <v>56</v>
      </c>
      <c r="AA83" s="165" t="s">
        <v>35</v>
      </c>
      <c r="AB83" s="165" t="s">
        <v>55</v>
      </c>
      <c r="AC83" s="165" t="s">
        <v>55</v>
      </c>
      <c r="AD83" s="165" t="s">
        <v>55</v>
      </c>
      <c r="AE83" s="165" t="s">
        <v>55</v>
      </c>
      <c r="AF83" s="165" t="s">
        <v>55</v>
      </c>
      <c r="AG83" s="165" t="s">
        <v>55</v>
      </c>
      <c r="AH83" s="165" t="s">
        <v>56</v>
      </c>
      <c r="AI83" s="165" t="s">
        <v>55</v>
      </c>
      <c r="AJ83" s="165" t="s">
        <v>55</v>
      </c>
      <c r="AK83" s="165" t="s">
        <v>55</v>
      </c>
      <c r="AL83" s="165" t="s">
        <v>55</v>
      </c>
      <c r="AM83" s="165" t="s">
        <v>55</v>
      </c>
      <c r="AN83" s="165" t="s">
        <v>55</v>
      </c>
      <c r="AO83" s="165" t="s">
        <v>56</v>
      </c>
      <c r="AP83" s="165" t="s">
        <v>55</v>
      </c>
      <c r="AQ83" s="165" t="s">
        <v>55</v>
      </c>
      <c r="AR83" s="165" t="s">
        <v>55</v>
      </c>
      <c r="AS83" s="165" t="s">
        <v>55</v>
      </c>
      <c r="AT83" s="165" t="s">
        <v>55</v>
      </c>
      <c r="AU83" s="165" t="s">
        <v>56</v>
      </c>
      <c r="AV83" s="165" t="s">
        <v>55</v>
      </c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6"/>
      <c r="CC83" s="166"/>
      <c r="CD83" s="166"/>
      <c r="CE83" s="166"/>
      <c r="CF83" s="166"/>
      <c r="CG83" s="166"/>
      <c r="CH83" s="166"/>
      <c r="CI83" s="166"/>
      <c r="CJ83" s="166"/>
      <c r="CK83" s="166"/>
      <c r="CL83" s="166"/>
      <c r="CM83" s="166"/>
      <c r="CN83" s="166"/>
      <c r="CO83" s="166"/>
      <c r="CP83" s="166"/>
      <c r="CQ83" s="166"/>
      <c r="CR83" s="166"/>
      <c r="CS83" s="166"/>
      <c r="CT83" s="166"/>
      <c r="CU83" s="166"/>
      <c r="CV83" s="166"/>
      <c r="CW83" s="166"/>
      <c r="CX83" s="166"/>
      <c r="CY83" s="166"/>
      <c r="CZ83" s="166"/>
      <c r="DA83" s="166"/>
      <c r="DB83" s="166"/>
      <c r="DC83" s="166"/>
      <c r="DD83" s="166"/>
      <c r="DE83" s="166"/>
      <c r="DF83" s="166"/>
      <c r="DG83" s="166"/>
      <c r="DH83" s="166"/>
      <c r="DI83" s="166"/>
      <c r="DJ83" s="166"/>
      <c r="DK83" s="166"/>
      <c r="DL83" s="166"/>
      <c r="DM83" s="166"/>
      <c r="DN83" s="166"/>
      <c r="DO83" s="166"/>
      <c r="DP83" s="166"/>
      <c r="DQ83" s="166"/>
      <c r="DR83" s="166"/>
      <c r="DS83" s="166"/>
      <c r="DT83" s="166"/>
      <c r="DU83" s="166"/>
      <c r="DV83" s="166"/>
      <c r="DW83" s="166"/>
      <c r="DX83" s="166"/>
      <c r="DY83" s="166"/>
      <c r="DZ83" s="166"/>
      <c r="EA83" s="166"/>
      <c r="EB83" s="166"/>
      <c r="EC83" s="166"/>
      <c r="ED83" s="166"/>
      <c r="EE83" s="166"/>
      <c r="EF83" s="166"/>
      <c r="EG83" s="166"/>
      <c r="EH83" s="166"/>
      <c r="EI83" s="166"/>
      <c r="EJ83" s="166"/>
      <c r="EK83" s="166"/>
      <c r="EL83" s="166"/>
      <c r="EM83" s="166"/>
      <c r="EN83" s="166"/>
      <c r="EO83" s="166"/>
      <c r="EP83" s="166"/>
      <c r="EQ83" s="166"/>
      <c r="ER83" s="166"/>
      <c r="ES83" s="166"/>
      <c r="ET83" s="166"/>
      <c r="EU83" s="166"/>
      <c r="EV83" s="166"/>
      <c r="EW83" s="166"/>
      <c r="EX83" s="166"/>
      <c r="EY83" s="166"/>
      <c r="EZ83" s="166"/>
      <c r="FA83" s="166"/>
      <c r="FB83" s="166"/>
      <c r="FC83" s="166"/>
      <c r="FD83" s="166"/>
      <c r="FE83" s="166"/>
      <c r="FF83" s="166"/>
      <c r="FG83" s="166"/>
      <c r="FH83" s="166"/>
      <c r="FI83" s="166"/>
      <c r="FJ83" s="166"/>
      <c r="FK83" s="166"/>
      <c r="FL83" s="166"/>
      <c r="FM83" s="166"/>
      <c r="FN83" s="166"/>
      <c r="FO83" s="166"/>
      <c r="FP83" s="166"/>
      <c r="FQ83" s="166"/>
      <c r="FR83" s="166"/>
      <c r="FS83" s="166"/>
      <c r="FT83" s="166"/>
      <c r="FU83" s="166"/>
      <c r="FV83" s="166"/>
      <c r="FW83" s="166"/>
      <c r="FX83" s="166"/>
      <c r="FY83" s="166"/>
      <c r="FZ83" s="166"/>
      <c r="GA83" s="166"/>
      <c r="GB83" s="166"/>
      <c r="GC83" s="166"/>
      <c r="GD83" s="166"/>
      <c r="GE83" s="166"/>
      <c r="GF83" s="166"/>
      <c r="GG83" s="166"/>
      <c r="GH83" s="166"/>
      <c r="GI83" s="166"/>
      <c r="GJ83" s="166"/>
      <c r="GK83" s="166"/>
      <c r="GL83" s="166"/>
      <c r="GM83" s="166"/>
      <c r="GN83" s="166"/>
      <c r="GO83" s="166"/>
      <c r="GP83" s="166"/>
      <c r="GQ83" s="166"/>
      <c r="GR83" s="166"/>
      <c r="GS83" s="166"/>
      <c r="GT83" s="166"/>
      <c r="GU83" s="166"/>
      <c r="GV83" s="166"/>
      <c r="GW83" s="166"/>
      <c r="GX83" s="166"/>
      <c r="GY83" s="166"/>
      <c r="GZ83" s="166"/>
      <c r="HA83" s="166"/>
      <c r="HB83" s="166"/>
      <c r="HC83" s="166"/>
      <c r="HD83" s="166"/>
      <c r="HE83" s="166"/>
      <c r="HF83" s="166"/>
      <c r="HG83" s="166"/>
      <c r="HH83" s="166"/>
      <c r="HI83" s="166"/>
      <c r="HJ83" s="166"/>
      <c r="HK83" s="166"/>
      <c r="HL83" s="166"/>
      <c r="HM83" s="166"/>
      <c r="HN83" s="166"/>
      <c r="HO83" s="166"/>
      <c r="HP83" s="166"/>
      <c r="HQ83" s="166"/>
      <c r="HR83" s="166"/>
      <c r="HS83" s="166"/>
      <c r="HT83" s="166"/>
      <c r="HU83" s="166"/>
      <c r="HV83" s="166"/>
      <c r="HW83" s="166"/>
      <c r="HX83" s="166"/>
      <c r="HY83" s="166"/>
      <c r="HZ83" s="166"/>
      <c r="IA83" s="166"/>
      <c r="IB83" s="166"/>
      <c r="IC83" s="166"/>
      <c r="ID83" s="166"/>
      <c r="IE83" s="166"/>
      <c r="IF83" s="166"/>
      <c r="IG83" s="166"/>
      <c r="IH83" s="166"/>
      <c r="II83" s="166"/>
      <c r="IJ83" s="166"/>
      <c r="IK83" s="166"/>
      <c r="IL83" s="166"/>
      <c r="IM83" s="166"/>
      <c r="IN83" s="166"/>
      <c r="IO83" s="166"/>
      <c r="IP83" s="166"/>
      <c r="IQ83" s="166"/>
      <c r="IR83" s="166"/>
      <c r="IS83" s="166"/>
      <c r="IT83" s="166"/>
      <c r="IU83" s="166"/>
      <c r="IV83" s="166"/>
      <c r="IW83" s="166"/>
      <c r="IX83" s="166"/>
      <c r="IY83" s="166"/>
      <c r="IZ83" s="166"/>
      <c r="JA83" s="166"/>
      <c r="JB83" s="166"/>
      <c r="JC83" s="166"/>
      <c r="JD83" s="166"/>
      <c r="JE83" s="166"/>
      <c r="JF83" s="166"/>
      <c r="JG83" s="166"/>
      <c r="JH83" s="166"/>
      <c r="JI83" s="166"/>
      <c r="JJ83" s="166"/>
      <c r="JK83" s="166"/>
      <c r="JL83" s="166"/>
      <c r="JM83" s="166"/>
      <c r="JN83" s="166"/>
      <c r="JO83" s="166"/>
      <c r="JP83" s="166"/>
      <c r="JQ83" s="166"/>
      <c r="JR83" s="166"/>
      <c r="JS83" s="166"/>
      <c r="JT83" s="166"/>
      <c r="JU83" s="166"/>
      <c r="JV83" s="166"/>
      <c r="JW83" s="166"/>
      <c r="JX83" s="166"/>
      <c r="JY83" s="166"/>
      <c r="JZ83" s="166"/>
      <c r="KA83" s="166"/>
      <c r="KB83" s="166"/>
      <c r="KC83" s="166"/>
    </row>
    <row r="84" spans="1:289" s="162" customFormat="1" ht="15.75" x14ac:dyDescent="0.25">
      <c r="A84" s="80" t="s">
        <v>439</v>
      </c>
      <c r="B84" s="190">
        <v>2</v>
      </c>
      <c r="C84" s="190" t="s">
        <v>223</v>
      </c>
      <c r="D84" s="189" t="s">
        <v>116</v>
      </c>
      <c r="E84" s="198">
        <v>15300</v>
      </c>
      <c r="F84" s="198">
        <v>7385715400</v>
      </c>
      <c r="G84" s="198">
        <v>19915</v>
      </c>
      <c r="H84" s="184" t="s">
        <v>115</v>
      </c>
      <c r="I84" s="176" t="s">
        <v>174</v>
      </c>
      <c r="J84" s="190">
        <v>1</v>
      </c>
      <c r="K84" s="209">
        <f t="shared" si="3"/>
        <v>54121.599999999999</v>
      </c>
      <c r="L84" s="201">
        <f t="shared" si="4"/>
        <v>73590.400000000009</v>
      </c>
      <c r="M84" s="205">
        <v>26.02</v>
      </c>
      <c r="N84" s="205">
        <v>35.380000000000003</v>
      </c>
      <c r="O84" s="205"/>
      <c r="P84" s="205"/>
      <c r="Q84" s="165">
        <v>8</v>
      </c>
      <c r="R84" s="165">
        <v>40</v>
      </c>
      <c r="S84" s="165" t="s">
        <v>56</v>
      </c>
      <c r="T84" s="165"/>
      <c r="U84" s="165"/>
      <c r="V84" s="165" t="s">
        <v>55</v>
      </c>
      <c r="W84" s="165" t="s">
        <v>55</v>
      </c>
      <c r="X84" s="165"/>
      <c r="Y84" s="165" t="s">
        <v>55</v>
      </c>
      <c r="Z84" s="165" t="s">
        <v>56</v>
      </c>
      <c r="AA84" s="165" t="s">
        <v>35</v>
      </c>
      <c r="AB84" s="165" t="s">
        <v>56</v>
      </c>
      <c r="AC84" s="165" t="s">
        <v>56</v>
      </c>
      <c r="AD84" s="165" t="s">
        <v>56</v>
      </c>
      <c r="AE84" s="165" t="s">
        <v>56</v>
      </c>
      <c r="AF84" s="165" t="s">
        <v>56</v>
      </c>
      <c r="AG84" s="165" t="s">
        <v>56</v>
      </c>
      <c r="AH84" s="165" t="s">
        <v>56</v>
      </c>
      <c r="AI84" s="165" t="s">
        <v>56</v>
      </c>
      <c r="AJ84" s="165" t="s">
        <v>56</v>
      </c>
      <c r="AK84" s="165" t="s">
        <v>56</v>
      </c>
      <c r="AL84" s="165" t="s">
        <v>55</v>
      </c>
      <c r="AM84" s="165" t="s">
        <v>56</v>
      </c>
      <c r="AN84" s="165" t="s">
        <v>56</v>
      </c>
      <c r="AO84" s="165" t="s">
        <v>55</v>
      </c>
      <c r="AP84" s="165" t="s">
        <v>55</v>
      </c>
      <c r="AQ84" s="165" t="s">
        <v>56</v>
      </c>
      <c r="AR84" s="165" t="s">
        <v>55</v>
      </c>
      <c r="AS84" s="165" t="s">
        <v>56</v>
      </c>
      <c r="AT84" s="165" t="s">
        <v>56</v>
      </c>
      <c r="AU84" s="165" t="s">
        <v>56</v>
      </c>
      <c r="AV84" s="165" t="s">
        <v>56</v>
      </c>
      <c r="AW84" s="166"/>
      <c r="AX84" s="166"/>
      <c r="AY84" s="166"/>
      <c r="AZ84" s="166"/>
      <c r="BA84" s="166"/>
      <c r="BB84" s="166"/>
      <c r="BC84" s="166"/>
      <c r="BD84" s="166"/>
      <c r="BE84" s="166"/>
      <c r="BF84" s="166"/>
      <c r="BG84" s="166"/>
      <c r="BH84" s="166"/>
      <c r="BI84" s="166"/>
      <c r="BJ84" s="166"/>
      <c r="BK84" s="166"/>
      <c r="BL84" s="166"/>
      <c r="BM84" s="166"/>
      <c r="BN84" s="166"/>
      <c r="BO84" s="166"/>
      <c r="BP84" s="166"/>
      <c r="BQ84" s="166"/>
      <c r="BR84" s="166"/>
      <c r="BS84" s="166"/>
      <c r="BT84" s="166"/>
      <c r="BU84" s="166"/>
      <c r="BV84" s="166"/>
      <c r="BW84" s="166"/>
      <c r="BX84" s="166"/>
      <c r="BY84" s="166"/>
      <c r="BZ84" s="166"/>
      <c r="CA84" s="166"/>
      <c r="CB84" s="166"/>
      <c r="CC84" s="166"/>
      <c r="CD84" s="166"/>
      <c r="CE84" s="166"/>
      <c r="CF84" s="166"/>
      <c r="CG84" s="166"/>
      <c r="CH84" s="166"/>
      <c r="CI84" s="166"/>
      <c r="CJ84" s="166"/>
      <c r="CK84" s="166"/>
      <c r="CL84" s="166"/>
      <c r="CM84" s="166"/>
      <c r="CN84" s="166"/>
      <c r="CO84" s="166"/>
      <c r="CP84" s="166"/>
      <c r="CQ84" s="166"/>
      <c r="CR84" s="166"/>
      <c r="CS84" s="166"/>
      <c r="CT84" s="166"/>
      <c r="CU84" s="166"/>
      <c r="CV84" s="166"/>
      <c r="CW84" s="166"/>
      <c r="CX84" s="166"/>
      <c r="CY84" s="166"/>
      <c r="CZ84" s="166"/>
      <c r="DA84" s="166"/>
      <c r="DB84" s="166"/>
      <c r="DC84" s="166"/>
      <c r="DD84" s="166"/>
      <c r="DE84" s="166"/>
      <c r="DF84" s="166"/>
      <c r="DG84" s="166"/>
      <c r="DH84" s="166"/>
      <c r="DI84" s="166"/>
      <c r="DJ84" s="166"/>
      <c r="DK84" s="166"/>
      <c r="DL84" s="166"/>
      <c r="DM84" s="166"/>
      <c r="DN84" s="166"/>
      <c r="DO84" s="166"/>
      <c r="DP84" s="166"/>
      <c r="DQ84" s="166"/>
      <c r="DR84" s="166"/>
      <c r="DS84" s="166"/>
      <c r="DT84" s="166"/>
      <c r="DU84" s="166"/>
      <c r="DV84" s="166"/>
      <c r="DW84" s="166"/>
      <c r="DX84" s="166"/>
      <c r="DY84" s="166"/>
      <c r="DZ84" s="166"/>
      <c r="EA84" s="166"/>
      <c r="EB84" s="166"/>
      <c r="EC84" s="166"/>
      <c r="ED84" s="166"/>
      <c r="EE84" s="166"/>
      <c r="EF84" s="166"/>
      <c r="EG84" s="166"/>
      <c r="EH84" s="166"/>
      <c r="EI84" s="166"/>
      <c r="EJ84" s="166"/>
      <c r="EK84" s="166"/>
      <c r="EL84" s="166"/>
      <c r="EM84" s="166"/>
      <c r="EN84" s="166"/>
      <c r="EO84" s="166"/>
      <c r="EP84" s="166"/>
      <c r="EQ84" s="166"/>
      <c r="ER84" s="166"/>
      <c r="ES84" s="166"/>
      <c r="ET84" s="166"/>
      <c r="EU84" s="166"/>
      <c r="EV84" s="166"/>
      <c r="EW84" s="166"/>
      <c r="EX84" s="166"/>
      <c r="EY84" s="166"/>
      <c r="EZ84" s="166"/>
      <c r="FA84" s="166"/>
      <c r="FB84" s="166"/>
      <c r="FC84" s="166"/>
      <c r="FD84" s="166"/>
      <c r="FE84" s="166"/>
      <c r="FF84" s="166"/>
      <c r="FG84" s="166"/>
      <c r="FH84" s="166"/>
      <c r="FI84" s="166"/>
      <c r="FJ84" s="166"/>
      <c r="FK84" s="166"/>
      <c r="FL84" s="166"/>
      <c r="FM84" s="166"/>
      <c r="FN84" s="166"/>
      <c r="FO84" s="166"/>
      <c r="FP84" s="166"/>
      <c r="FQ84" s="166"/>
      <c r="FR84" s="166"/>
      <c r="FS84" s="166"/>
      <c r="FT84" s="166"/>
      <c r="FU84" s="166"/>
      <c r="FV84" s="166"/>
      <c r="FW84" s="166"/>
      <c r="FX84" s="166"/>
      <c r="FY84" s="166"/>
      <c r="FZ84" s="166"/>
      <c r="GA84" s="166"/>
      <c r="GB84" s="166"/>
      <c r="GC84" s="166"/>
      <c r="GD84" s="166"/>
      <c r="GE84" s="166"/>
      <c r="GF84" s="166"/>
      <c r="GG84" s="166"/>
      <c r="GH84" s="166"/>
      <c r="GI84" s="166"/>
      <c r="GJ84" s="166"/>
      <c r="GK84" s="166"/>
      <c r="GL84" s="166"/>
      <c r="GM84" s="166"/>
      <c r="GN84" s="166"/>
      <c r="GO84" s="166"/>
      <c r="GP84" s="166"/>
      <c r="GQ84" s="166"/>
      <c r="GR84" s="166"/>
      <c r="GS84" s="166"/>
      <c r="GT84" s="166"/>
      <c r="GU84" s="166"/>
      <c r="GV84" s="166"/>
      <c r="GW84" s="166"/>
      <c r="GX84" s="166"/>
      <c r="GY84" s="166"/>
      <c r="GZ84" s="166"/>
      <c r="HA84" s="166"/>
      <c r="HB84" s="166"/>
      <c r="HC84" s="166"/>
      <c r="HD84" s="166"/>
      <c r="HE84" s="166"/>
      <c r="HF84" s="166"/>
      <c r="HG84" s="166"/>
      <c r="HH84" s="166"/>
      <c r="HI84" s="166"/>
      <c r="HJ84" s="166"/>
      <c r="HK84" s="166"/>
      <c r="HL84" s="166"/>
      <c r="HM84" s="166"/>
      <c r="HN84" s="166"/>
      <c r="HO84" s="166"/>
      <c r="HP84" s="166"/>
      <c r="HQ84" s="166"/>
      <c r="HR84" s="166"/>
      <c r="HS84" s="166"/>
      <c r="HT84" s="166"/>
      <c r="HU84" s="166"/>
      <c r="HV84" s="166"/>
      <c r="HW84" s="166"/>
      <c r="HX84" s="166"/>
      <c r="HY84" s="166"/>
      <c r="HZ84" s="166"/>
      <c r="IA84" s="166"/>
      <c r="IB84" s="166"/>
      <c r="IC84" s="166"/>
      <c r="ID84" s="166"/>
      <c r="IE84" s="166"/>
      <c r="IF84" s="166"/>
      <c r="IG84" s="166"/>
      <c r="IH84" s="166"/>
      <c r="II84" s="166"/>
      <c r="IJ84" s="166"/>
      <c r="IK84" s="166"/>
      <c r="IL84" s="166"/>
      <c r="IM84" s="166"/>
      <c r="IN84" s="166"/>
      <c r="IO84" s="166"/>
      <c r="IP84" s="166"/>
      <c r="IQ84" s="166"/>
      <c r="IR84" s="166"/>
      <c r="IS84" s="166"/>
      <c r="IT84" s="166"/>
      <c r="IU84" s="166"/>
      <c r="IV84" s="166"/>
      <c r="IW84" s="166"/>
      <c r="IX84" s="166"/>
      <c r="IY84" s="166"/>
      <c r="IZ84" s="166"/>
      <c r="JA84" s="166"/>
      <c r="JB84" s="166"/>
      <c r="JC84" s="166"/>
      <c r="JD84" s="166"/>
      <c r="JE84" s="166"/>
      <c r="JF84" s="166"/>
      <c r="JG84" s="166"/>
      <c r="JH84" s="166"/>
      <c r="JI84" s="166"/>
      <c r="JJ84" s="166"/>
      <c r="JK84" s="166"/>
      <c r="JL84" s="166"/>
      <c r="JM84" s="166"/>
      <c r="JN84" s="166"/>
      <c r="JO84" s="166"/>
      <c r="JP84" s="166"/>
      <c r="JQ84" s="166"/>
      <c r="JR84" s="166"/>
      <c r="JS84" s="166"/>
      <c r="JT84" s="166"/>
      <c r="JU84" s="166"/>
      <c r="JV84" s="166"/>
      <c r="JW84" s="166"/>
      <c r="JX84" s="166"/>
      <c r="JY84" s="166"/>
      <c r="JZ84" s="166"/>
      <c r="KA84" s="166"/>
      <c r="KB84" s="166"/>
      <c r="KC84" s="166"/>
    </row>
    <row r="85" spans="1:289" s="162" customFormat="1" ht="15.75" x14ac:dyDescent="0.25">
      <c r="A85" s="80" t="s">
        <v>439</v>
      </c>
      <c r="B85" s="190">
        <v>2</v>
      </c>
      <c r="C85" s="190" t="s">
        <v>223</v>
      </c>
      <c r="D85" s="189" t="s">
        <v>116</v>
      </c>
      <c r="E85" s="198">
        <v>15300</v>
      </c>
      <c r="F85" s="198">
        <v>7385715400</v>
      </c>
      <c r="G85" s="198">
        <v>19915</v>
      </c>
      <c r="H85" s="184" t="s">
        <v>61</v>
      </c>
      <c r="I85" s="176" t="s">
        <v>173</v>
      </c>
      <c r="J85" s="190">
        <v>4</v>
      </c>
      <c r="K85" s="209">
        <f t="shared" si="3"/>
        <v>57886.399999999994</v>
      </c>
      <c r="L85" s="201">
        <f t="shared" si="4"/>
        <v>78748.800000000003</v>
      </c>
      <c r="M85" s="205">
        <v>27.83</v>
      </c>
      <c r="N85" s="205">
        <v>37.86</v>
      </c>
      <c r="O85" s="205"/>
      <c r="P85" s="205"/>
      <c r="Q85" s="165">
        <v>8</v>
      </c>
      <c r="R85" s="165">
        <v>40</v>
      </c>
      <c r="S85" s="165" t="s">
        <v>56</v>
      </c>
      <c r="T85" s="165" t="s">
        <v>28</v>
      </c>
      <c r="U85" s="165" t="s">
        <v>56</v>
      </c>
      <c r="V85" s="165" t="s">
        <v>55</v>
      </c>
      <c r="W85" s="165" t="s">
        <v>55</v>
      </c>
      <c r="X85" s="165"/>
      <c r="Y85" s="165" t="s">
        <v>55</v>
      </c>
      <c r="Z85" s="165" t="s">
        <v>56</v>
      </c>
      <c r="AA85" s="165" t="s">
        <v>35</v>
      </c>
      <c r="AB85" s="165" t="s">
        <v>56</v>
      </c>
      <c r="AC85" s="165" t="s">
        <v>56</v>
      </c>
      <c r="AD85" s="165" t="s">
        <v>56</v>
      </c>
      <c r="AE85" s="165" t="s">
        <v>56</v>
      </c>
      <c r="AF85" s="165" t="s">
        <v>56</v>
      </c>
      <c r="AG85" s="165" t="s">
        <v>56</v>
      </c>
      <c r="AH85" s="165" t="s">
        <v>55</v>
      </c>
      <c r="AI85" s="165" t="s">
        <v>55</v>
      </c>
      <c r="AJ85" s="165" t="s">
        <v>55</v>
      </c>
      <c r="AK85" s="165" t="s">
        <v>55</v>
      </c>
      <c r="AL85" s="165" t="s">
        <v>56</v>
      </c>
      <c r="AM85" s="165" t="s">
        <v>56</v>
      </c>
      <c r="AN85" s="165" t="s">
        <v>56</v>
      </c>
      <c r="AO85" s="165" t="s">
        <v>55</v>
      </c>
      <c r="AP85" s="165" t="s">
        <v>56</v>
      </c>
      <c r="AQ85" s="165" t="s">
        <v>56</v>
      </c>
      <c r="AR85" s="165" t="s">
        <v>55</v>
      </c>
      <c r="AS85" s="165" t="s">
        <v>56</v>
      </c>
      <c r="AT85" s="165" t="s">
        <v>56</v>
      </c>
      <c r="AU85" s="165" t="s">
        <v>55</v>
      </c>
      <c r="AV85" s="165" t="s">
        <v>55</v>
      </c>
      <c r="AW85" s="166"/>
      <c r="AX85" s="166"/>
      <c r="AY85" s="166"/>
      <c r="AZ85" s="166"/>
      <c r="BA85" s="166"/>
      <c r="BB85" s="166"/>
      <c r="BC85" s="166"/>
      <c r="BD85" s="166"/>
      <c r="BE85" s="166"/>
      <c r="BF85" s="166"/>
      <c r="BG85" s="166"/>
      <c r="BH85" s="166"/>
      <c r="BI85" s="166"/>
      <c r="BJ85" s="166"/>
      <c r="BK85" s="166"/>
      <c r="BL85" s="166"/>
      <c r="BM85" s="166"/>
      <c r="BN85" s="166"/>
      <c r="BO85" s="166"/>
      <c r="BP85" s="166"/>
      <c r="BQ85" s="166"/>
      <c r="BR85" s="166"/>
      <c r="BS85" s="166"/>
      <c r="BT85" s="166"/>
      <c r="BU85" s="166"/>
      <c r="BV85" s="166"/>
      <c r="BW85" s="166"/>
      <c r="BX85" s="166"/>
      <c r="BY85" s="166"/>
      <c r="BZ85" s="166"/>
      <c r="CA85" s="166"/>
      <c r="CB85" s="166"/>
      <c r="CC85" s="166"/>
      <c r="CD85" s="166"/>
      <c r="CE85" s="166"/>
      <c r="CF85" s="166"/>
      <c r="CG85" s="166"/>
      <c r="CH85" s="166"/>
      <c r="CI85" s="166"/>
      <c r="CJ85" s="166"/>
      <c r="CK85" s="166"/>
      <c r="CL85" s="166"/>
      <c r="CM85" s="166"/>
      <c r="CN85" s="166"/>
      <c r="CO85" s="166"/>
      <c r="CP85" s="166"/>
      <c r="CQ85" s="166"/>
      <c r="CR85" s="166"/>
      <c r="CS85" s="166"/>
      <c r="CT85" s="166"/>
      <c r="CU85" s="166"/>
      <c r="CV85" s="166"/>
      <c r="CW85" s="166"/>
      <c r="CX85" s="166"/>
      <c r="CY85" s="166"/>
      <c r="CZ85" s="166"/>
      <c r="DA85" s="166"/>
      <c r="DB85" s="166"/>
      <c r="DC85" s="166"/>
      <c r="DD85" s="166"/>
      <c r="DE85" s="166"/>
      <c r="DF85" s="166"/>
      <c r="DG85" s="166"/>
      <c r="DH85" s="166"/>
      <c r="DI85" s="166"/>
      <c r="DJ85" s="166"/>
      <c r="DK85" s="166"/>
      <c r="DL85" s="166"/>
      <c r="DM85" s="166"/>
      <c r="DN85" s="166"/>
      <c r="DO85" s="166"/>
      <c r="DP85" s="166"/>
      <c r="DQ85" s="166"/>
      <c r="DR85" s="166"/>
      <c r="DS85" s="166"/>
      <c r="DT85" s="166"/>
      <c r="DU85" s="166"/>
      <c r="DV85" s="166"/>
      <c r="DW85" s="166"/>
      <c r="DX85" s="166"/>
      <c r="DY85" s="166"/>
      <c r="DZ85" s="166"/>
      <c r="EA85" s="166"/>
      <c r="EB85" s="166"/>
      <c r="EC85" s="166"/>
      <c r="ED85" s="166"/>
      <c r="EE85" s="166"/>
      <c r="EF85" s="166"/>
      <c r="EG85" s="166"/>
      <c r="EH85" s="166"/>
      <c r="EI85" s="166"/>
      <c r="EJ85" s="166"/>
      <c r="EK85" s="166"/>
      <c r="EL85" s="166"/>
      <c r="EM85" s="166"/>
      <c r="EN85" s="166"/>
      <c r="EO85" s="166"/>
      <c r="EP85" s="166"/>
      <c r="EQ85" s="166"/>
      <c r="ER85" s="166"/>
      <c r="ES85" s="166"/>
      <c r="ET85" s="166"/>
      <c r="EU85" s="166"/>
      <c r="EV85" s="166"/>
      <c r="EW85" s="166"/>
      <c r="EX85" s="166"/>
      <c r="EY85" s="166"/>
      <c r="EZ85" s="166"/>
      <c r="FA85" s="166"/>
      <c r="FB85" s="166"/>
      <c r="FC85" s="166"/>
      <c r="FD85" s="166"/>
      <c r="FE85" s="166"/>
      <c r="FF85" s="166"/>
      <c r="FG85" s="166"/>
      <c r="FH85" s="166"/>
      <c r="FI85" s="166"/>
      <c r="FJ85" s="166"/>
      <c r="FK85" s="166"/>
      <c r="FL85" s="166"/>
      <c r="FM85" s="166"/>
      <c r="FN85" s="166"/>
      <c r="FO85" s="166"/>
      <c r="FP85" s="166"/>
      <c r="FQ85" s="166"/>
      <c r="FR85" s="166"/>
      <c r="FS85" s="166"/>
      <c r="FT85" s="166"/>
      <c r="FU85" s="166"/>
      <c r="FV85" s="166"/>
      <c r="FW85" s="166"/>
      <c r="FX85" s="166"/>
      <c r="FY85" s="166"/>
      <c r="FZ85" s="166"/>
      <c r="GA85" s="166"/>
      <c r="GB85" s="166"/>
      <c r="GC85" s="166"/>
      <c r="GD85" s="166"/>
      <c r="GE85" s="166"/>
      <c r="GF85" s="166"/>
      <c r="GG85" s="166"/>
      <c r="GH85" s="166"/>
      <c r="GI85" s="166"/>
      <c r="GJ85" s="166"/>
      <c r="GK85" s="166"/>
      <c r="GL85" s="166"/>
      <c r="GM85" s="166"/>
      <c r="GN85" s="166"/>
      <c r="GO85" s="166"/>
      <c r="GP85" s="166"/>
      <c r="GQ85" s="166"/>
      <c r="GR85" s="166"/>
      <c r="GS85" s="166"/>
      <c r="GT85" s="166"/>
      <c r="GU85" s="166"/>
      <c r="GV85" s="166"/>
      <c r="GW85" s="166"/>
      <c r="GX85" s="166"/>
      <c r="GY85" s="166"/>
      <c r="GZ85" s="166"/>
      <c r="HA85" s="166"/>
      <c r="HB85" s="166"/>
      <c r="HC85" s="166"/>
      <c r="HD85" s="166"/>
      <c r="HE85" s="166"/>
      <c r="HF85" s="166"/>
      <c r="HG85" s="166"/>
      <c r="HH85" s="166"/>
      <c r="HI85" s="166"/>
      <c r="HJ85" s="166"/>
      <c r="HK85" s="166"/>
      <c r="HL85" s="166"/>
      <c r="HM85" s="166"/>
      <c r="HN85" s="166"/>
      <c r="HO85" s="166"/>
      <c r="HP85" s="166"/>
      <c r="HQ85" s="166"/>
      <c r="HR85" s="166"/>
      <c r="HS85" s="166"/>
      <c r="HT85" s="166"/>
      <c r="HU85" s="166"/>
      <c r="HV85" s="166"/>
      <c r="HW85" s="166"/>
      <c r="HX85" s="166"/>
      <c r="HY85" s="166"/>
      <c r="HZ85" s="166"/>
      <c r="IA85" s="166"/>
      <c r="IB85" s="166"/>
      <c r="IC85" s="166"/>
      <c r="ID85" s="166"/>
      <c r="IE85" s="166"/>
      <c r="IF85" s="166"/>
      <c r="IG85" s="166"/>
      <c r="IH85" s="166"/>
      <c r="II85" s="166"/>
      <c r="IJ85" s="166"/>
      <c r="IK85" s="166"/>
      <c r="IL85" s="166"/>
      <c r="IM85" s="166"/>
      <c r="IN85" s="166"/>
      <c r="IO85" s="166"/>
      <c r="IP85" s="166"/>
      <c r="IQ85" s="166"/>
      <c r="IR85" s="166"/>
      <c r="IS85" s="166"/>
      <c r="IT85" s="166"/>
      <c r="IU85" s="166"/>
      <c r="IV85" s="166"/>
      <c r="IW85" s="166"/>
      <c r="IX85" s="166"/>
      <c r="IY85" s="166"/>
      <c r="IZ85" s="166"/>
      <c r="JA85" s="166"/>
      <c r="JB85" s="166"/>
      <c r="JC85" s="166"/>
      <c r="JD85" s="166"/>
      <c r="JE85" s="166"/>
      <c r="JF85" s="166"/>
      <c r="JG85" s="166"/>
      <c r="JH85" s="166"/>
      <c r="JI85" s="166"/>
      <c r="JJ85" s="166"/>
      <c r="JK85" s="166"/>
      <c r="JL85" s="166"/>
      <c r="JM85" s="166"/>
      <c r="JN85" s="166"/>
      <c r="JO85" s="166"/>
      <c r="JP85" s="166"/>
      <c r="JQ85" s="166"/>
      <c r="JR85" s="166"/>
      <c r="JS85" s="166"/>
      <c r="JT85" s="166"/>
      <c r="JU85" s="166"/>
      <c r="JV85" s="166"/>
      <c r="JW85" s="166"/>
      <c r="JX85" s="166"/>
      <c r="JY85" s="166"/>
      <c r="JZ85" s="166"/>
      <c r="KA85" s="166"/>
      <c r="KB85" s="166"/>
      <c r="KC85" s="166"/>
    </row>
    <row r="86" spans="1:289" ht="15.75" x14ac:dyDescent="0.25">
      <c r="A86" s="69"/>
      <c r="B86" s="25">
        <v>2</v>
      </c>
      <c r="C86" s="3" t="s">
        <v>223</v>
      </c>
      <c r="D86" s="19" t="s">
        <v>191</v>
      </c>
      <c r="E86" s="27">
        <v>20303</v>
      </c>
      <c r="F86" s="27">
        <v>4595883800</v>
      </c>
      <c r="G86" s="27">
        <v>35932</v>
      </c>
      <c r="H86" s="22" t="s">
        <v>0</v>
      </c>
      <c r="I86" s="23" t="s">
        <v>177</v>
      </c>
      <c r="J86" s="3">
        <v>1</v>
      </c>
      <c r="K86" s="36">
        <f t="shared" si="3"/>
        <v>71344</v>
      </c>
      <c r="L86" s="28">
        <f t="shared" si="4"/>
        <v>107016</v>
      </c>
      <c r="M86" s="39">
        <v>34.299999999999997</v>
      </c>
      <c r="N86" s="39">
        <v>51.45</v>
      </c>
      <c r="O86" s="39"/>
      <c r="P86" s="39"/>
      <c r="Q86" s="3" t="s">
        <v>248</v>
      </c>
      <c r="R86" s="3">
        <v>40</v>
      </c>
      <c r="S86" s="3" t="s">
        <v>262</v>
      </c>
      <c r="T86" s="3" t="s">
        <v>29</v>
      </c>
      <c r="U86" s="3" t="s">
        <v>262</v>
      </c>
      <c r="V86" s="3" t="s">
        <v>262</v>
      </c>
      <c r="W86" s="3" t="s">
        <v>262</v>
      </c>
      <c r="X86" s="3"/>
      <c r="Y86" s="3" t="s">
        <v>262</v>
      </c>
      <c r="Z86" s="3" t="s">
        <v>32</v>
      </c>
      <c r="AA86" s="3" t="s">
        <v>35</v>
      </c>
      <c r="AB86" s="3" t="s">
        <v>38</v>
      </c>
      <c r="AC86" s="3" t="s">
        <v>262</v>
      </c>
      <c r="AD86" s="3" t="s">
        <v>38</v>
      </c>
      <c r="AE86" s="3" t="s">
        <v>262</v>
      </c>
      <c r="AF86" s="3" t="s">
        <v>262</v>
      </c>
      <c r="AG86" s="3" t="s">
        <v>38</v>
      </c>
      <c r="AH86" s="3" t="s">
        <v>262</v>
      </c>
      <c r="AI86" s="3" t="s">
        <v>262</v>
      </c>
      <c r="AJ86" s="3" t="s">
        <v>262</v>
      </c>
      <c r="AK86" s="3" t="s">
        <v>262</v>
      </c>
      <c r="AL86" s="3" t="s">
        <v>38</v>
      </c>
      <c r="AM86" s="3" t="s">
        <v>38</v>
      </c>
      <c r="AN86" s="3" t="s">
        <v>38</v>
      </c>
      <c r="AO86" s="3" t="s">
        <v>262</v>
      </c>
      <c r="AP86" s="3" t="s">
        <v>262</v>
      </c>
      <c r="AQ86" s="3" t="s">
        <v>262</v>
      </c>
      <c r="AR86" s="3" t="s">
        <v>262</v>
      </c>
      <c r="AS86" s="3" t="s">
        <v>38</v>
      </c>
      <c r="AT86" s="3" t="s">
        <v>262</v>
      </c>
      <c r="AU86" s="3" t="s">
        <v>38</v>
      </c>
      <c r="AV86" s="3" t="s">
        <v>262</v>
      </c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</row>
    <row r="87" spans="1:289" ht="15.75" x14ac:dyDescent="0.25">
      <c r="A87" s="69"/>
      <c r="B87" s="25">
        <v>2</v>
      </c>
      <c r="C87" s="3" t="s">
        <v>223</v>
      </c>
      <c r="D87" s="19" t="s">
        <v>191</v>
      </c>
      <c r="E87" s="27">
        <v>20303</v>
      </c>
      <c r="F87" s="27">
        <v>4595883800</v>
      </c>
      <c r="G87" s="27">
        <v>35932</v>
      </c>
      <c r="H87" s="22" t="s">
        <v>39</v>
      </c>
      <c r="I87" s="22" t="s">
        <v>177</v>
      </c>
      <c r="J87" s="3">
        <v>1</v>
      </c>
      <c r="K87" s="36">
        <f t="shared" si="3"/>
        <v>59384</v>
      </c>
      <c r="L87" s="28">
        <f t="shared" si="4"/>
        <v>89065.600000000006</v>
      </c>
      <c r="M87" s="39">
        <v>28.55</v>
      </c>
      <c r="N87" s="39">
        <v>42.82</v>
      </c>
      <c r="O87" s="39"/>
      <c r="P87" s="39"/>
      <c r="Q87" s="3" t="s">
        <v>248</v>
      </c>
      <c r="R87" s="3">
        <v>40</v>
      </c>
      <c r="S87" s="3" t="s">
        <v>262</v>
      </c>
      <c r="T87" s="3" t="s">
        <v>29</v>
      </c>
      <c r="U87" s="3" t="s">
        <v>262</v>
      </c>
      <c r="V87" s="3" t="s">
        <v>262</v>
      </c>
      <c r="W87" s="3" t="s">
        <v>262</v>
      </c>
      <c r="X87" s="3"/>
      <c r="Y87" s="3" t="s">
        <v>262</v>
      </c>
      <c r="Z87" s="3" t="s">
        <v>32</v>
      </c>
      <c r="AA87" s="3" t="s">
        <v>35</v>
      </c>
      <c r="AB87" s="3" t="s">
        <v>38</v>
      </c>
      <c r="AC87" s="3" t="s">
        <v>262</v>
      </c>
      <c r="AD87" s="3" t="s">
        <v>38</v>
      </c>
      <c r="AE87" s="3" t="s">
        <v>262</v>
      </c>
      <c r="AF87" s="3" t="s">
        <v>262</v>
      </c>
      <c r="AG87" s="3" t="s">
        <v>262</v>
      </c>
      <c r="AH87" s="3" t="s">
        <v>38</v>
      </c>
      <c r="AI87" s="3" t="s">
        <v>262</v>
      </c>
      <c r="AJ87" s="3" t="s">
        <v>262</v>
      </c>
      <c r="AK87" s="3" t="s">
        <v>38</v>
      </c>
      <c r="AL87" s="3" t="s">
        <v>38</v>
      </c>
      <c r="AM87" s="3" t="s">
        <v>38</v>
      </c>
      <c r="AN87" s="3" t="s">
        <v>38</v>
      </c>
      <c r="AO87" s="3" t="s">
        <v>262</v>
      </c>
      <c r="AP87" s="3" t="s">
        <v>262</v>
      </c>
      <c r="AQ87" s="3" t="s">
        <v>262</v>
      </c>
      <c r="AR87" s="3" t="s">
        <v>262</v>
      </c>
      <c r="AS87" s="3" t="s">
        <v>38</v>
      </c>
      <c r="AT87" s="3" t="s">
        <v>262</v>
      </c>
      <c r="AU87" s="3" t="s">
        <v>38</v>
      </c>
      <c r="AV87" s="3" t="s">
        <v>262</v>
      </c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</row>
    <row r="88" spans="1:289" ht="15.75" x14ac:dyDescent="0.25">
      <c r="A88" s="70"/>
      <c r="B88" s="25">
        <v>2</v>
      </c>
      <c r="C88" s="3" t="s">
        <v>223</v>
      </c>
      <c r="D88" s="19" t="s">
        <v>191</v>
      </c>
      <c r="E88" s="27">
        <v>20303</v>
      </c>
      <c r="F88" s="27">
        <v>4595883800</v>
      </c>
      <c r="G88" s="27">
        <v>35932</v>
      </c>
      <c r="H88" s="22" t="s">
        <v>75</v>
      </c>
      <c r="I88" s="22" t="s">
        <v>176</v>
      </c>
      <c r="J88" s="3">
        <v>1</v>
      </c>
      <c r="K88" s="36">
        <f t="shared" si="3"/>
        <v>27518.400000000001</v>
      </c>
      <c r="L88" s="28">
        <f t="shared" si="4"/>
        <v>41329.599999999999</v>
      </c>
      <c r="M88" s="39">
        <v>13.23</v>
      </c>
      <c r="N88" s="39">
        <v>19.87</v>
      </c>
      <c r="O88" s="39"/>
      <c r="P88" s="39"/>
      <c r="Q88" s="21" t="s">
        <v>248</v>
      </c>
      <c r="R88" s="21">
        <v>40</v>
      </c>
      <c r="S88" s="21" t="s">
        <v>55</v>
      </c>
      <c r="T88" s="17" t="s">
        <v>27</v>
      </c>
      <c r="U88" s="21" t="s">
        <v>38</v>
      </c>
      <c r="V88" s="21" t="s">
        <v>55</v>
      </c>
      <c r="W88" s="21" t="s">
        <v>38</v>
      </c>
      <c r="X88" s="21" t="s">
        <v>31</v>
      </c>
      <c r="Y88" s="21" t="s">
        <v>55</v>
      </c>
      <c r="Z88" s="21" t="s">
        <v>38</v>
      </c>
      <c r="AA88" s="21" t="s">
        <v>35</v>
      </c>
      <c r="AB88" s="21" t="s">
        <v>55</v>
      </c>
      <c r="AC88" s="21" t="s">
        <v>55</v>
      </c>
      <c r="AD88" s="21" t="s">
        <v>55</v>
      </c>
      <c r="AE88" s="21" t="s">
        <v>55</v>
      </c>
      <c r="AF88" s="21" t="s">
        <v>55</v>
      </c>
      <c r="AG88" s="21" t="s">
        <v>55</v>
      </c>
      <c r="AH88" s="21" t="s">
        <v>38</v>
      </c>
      <c r="AI88" s="21" t="s">
        <v>55</v>
      </c>
      <c r="AJ88" s="21" t="s">
        <v>55</v>
      </c>
      <c r="AK88" s="21" t="s">
        <v>55</v>
      </c>
      <c r="AL88" s="21" t="s">
        <v>55</v>
      </c>
      <c r="AM88" s="21" t="s">
        <v>38</v>
      </c>
      <c r="AN88" s="21" t="s">
        <v>55</v>
      </c>
      <c r="AO88" s="21" t="s">
        <v>55</v>
      </c>
      <c r="AP88" s="21" t="s">
        <v>55</v>
      </c>
      <c r="AQ88" s="21" t="s">
        <v>55</v>
      </c>
      <c r="AR88" s="21" t="s">
        <v>55</v>
      </c>
      <c r="AS88" s="21" t="s">
        <v>38</v>
      </c>
      <c r="AT88" s="21" t="s">
        <v>55</v>
      </c>
      <c r="AU88" s="21"/>
      <c r="AV88" s="21" t="s">
        <v>55</v>
      </c>
      <c r="AW88" s="2"/>
      <c r="AX88" s="2"/>
      <c r="AY88" s="2"/>
      <c r="AZ88" s="2"/>
      <c r="BA88" s="2"/>
      <c r="BB88" s="2"/>
      <c r="BC88" s="2"/>
      <c r="BD88" s="2"/>
      <c r="BE88" s="2"/>
    </row>
    <row r="89" spans="1:289" ht="15.75" x14ac:dyDescent="0.25">
      <c r="A89" s="70"/>
      <c r="B89" s="25">
        <v>2</v>
      </c>
      <c r="C89" s="3" t="s">
        <v>223</v>
      </c>
      <c r="D89" s="19" t="s">
        <v>191</v>
      </c>
      <c r="E89" s="27">
        <v>20303</v>
      </c>
      <c r="F89" s="27">
        <v>4595883800</v>
      </c>
      <c r="G89" s="27">
        <v>35932</v>
      </c>
      <c r="H89" s="22" t="s">
        <v>230</v>
      </c>
      <c r="I89" s="22" t="s">
        <v>176</v>
      </c>
      <c r="J89" s="3">
        <v>0</v>
      </c>
      <c r="K89" s="36">
        <f t="shared" si="3"/>
        <v>34403.199999999997</v>
      </c>
      <c r="L89" s="28">
        <f t="shared" si="4"/>
        <v>51625.599999999999</v>
      </c>
      <c r="M89" s="39">
        <v>16.54</v>
      </c>
      <c r="N89" s="39">
        <v>24.82</v>
      </c>
      <c r="O89" s="39"/>
      <c r="P89" s="39"/>
      <c r="Q89" s="21" t="s">
        <v>248</v>
      </c>
      <c r="R89" s="21">
        <v>40</v>
      </c>
      <c r="S89" s="21" t="s">
        <v>55</v>
      </c>
      <c r="T89" s="17" t="s">
        <v>27</v>
      </c>
      <c r="U89" s="21"/>
      <c r="V89" s="21" t="s">
        <v>55</v>
      </c>
      <c r="W89" s="21"/>
      <c r="X89" s="21" t="s">
        <v>31</v>
      </c>
      <c r="Y89" s="21" t="s">
        <v>55</v>
      </c>
      <c r="Z89" s="21"/>
      <c r="AA89" s="21" t="s">
        <v>35</v>
      </c>
      <c r="AB89" s="21" t="s">
        <v>55</v>
      </c>
      <c r="AC89" s="21"/>
      <c r="AD89" s="21" t="s">
        <v>38</v>
      </c>
      <c r="AE89" s="21" t="s">
        <v>55</v>
      </c>
      <c r="AF89" s="21"/>
      <c r="AG89" s="21" t="s">
        <v>38</v>
      </c>
      <c r="AH89" s="21" t="s">
        <v>55</v>
      </c>
      <c r="AI89" s="21" t="s">
        <v>55</v>
      </c>
      <c r="AJ89" s="21" t="s">
        <v>55</v>
      </c>
      <c r="AK89" s="21" t="s">
        <v>55</v>
      </c>
      <c r="AL89" s="21" t="s">
        <v>38</v>
      </c>
      <c r="AM89" s="21" t="s">
        <v>38</v>
      </c>
      <c r="AN89" s="21" t="s">
        <v>55</v>
      </c>
      <c r="AO89" s="21"/>
      <c r="AP89" s="21"/>
      <c r="AQ89" s="21"/>
      <c r="AR89" s="21" t="s">
        <v>55</v>
      </c>
      <c r="AS89" s="21" t="s">
        <v>38</v>
      </c>
      <c r="AT89" s="21" t="s">
        <v>55</v>
      </c>
      <c r="AU89" s="21" t="s">
        <v>38</v>
      </c>
      <c r="AV89" s="21" t="s">
        <v>55</v>
      </c>
      <c r="AW89" s="2"/>
      <c r="AX89" s="2"/>
      <c r="AY89" s="2"/>
      <c r="AZ89" s="2"/>
      <c r="BA89" s="2"/>
      <c r="BB89" s="2"/>
      <c r="BC89" s="2"/>
      <c r="BD89" s="2"/>
      <c r="BE89" s="2"/>
    </row>
    <row r="90" spans="1:289" ht="15.75" x14ac:dyDescent="0.25">
      <c r="A90" s="70"/>
      <c r="B90" s="25">
        <v>2</v>
      </c>
      <c r="C90" s="3" t="s">
        <v>223</v>
      </c>
      <c r="D90" s="19" t="s">
        <v>191</v>
      </c>
      <c r="E90" s="27">
        <v>20303</v>
      </c>
      <c r="F90" s="27">
        <v>4595883800</v>
      </c>
      <c r="G90" s="27">
        <v>35932</v>
      </c>
      <c r="H90" s="22" t="s">
        <v>60</v>
      </c>
      <c r="I90" s="22" t="s">
        <v>173</v>
      </c>
      <c r="J90" s="3">
        <v>1</v>
      </c>
      <c r="K90" s="36">
        <f t="shared" si="3"/>
        <v>39478.400000000001</v>
      </c>
      <c r="L90" s="28">
        <f t="shared" si="4"/>
        <v>59155.200000000004</v>
      </c>
      <c r="M90" s="39">
        <v>18.98</v>
      </c>
      <c r="N90" s="39">
        <v>28.44</v>
      </c>
      <c r="O90" s="39"/>
      <c r="P90" s="39"/>
      <c r="Q90" s="21" t="s">
        <v>248</v>
      </c>
      <c r="R90" s="21">
        <v>40</v>
      </c>
      <c r="S90" s="21" t="s">
        <v>55</v>
      </c>
      <c r="T90" s="17" t="s">
        <v>27</v>
      </c>
      <c r="U90" s="21"/>
      <c r="V90" s="21" t="s">
        <v>55</v>
      </c>
      <c r="W90" s="21"/>
      <c r="X90" s="21" t="s">
        <v>31</v>
      </c>
      <c r="Y90" s="21" t="s">
        <v>55</v>
      </c>
      <c r="Z90" s="21"/>
      <c r="AA90" s="21" t="s">
        <v>35</v>
      </c>
      <c r="AB90" s="21" t="s">
        <v>38</v>
      </c>
      <c r="AC90" s="21"/>
      <c r="AD90" s="21" t="s">
        <v>38</v>
      </c>
      <c r="AE90" s="21"/>
      <c r="AF90" s="21"/>
      <c r="AG90" s="21" t="s">
        <v>55</v>
      </c>
      <c r="AH90" s="21" t="s">
        <v>55</v>
      </c>
      <c r="AI90" s="21" t="s">
        <v>55</v>
      </c>
      <c r="AJ90" s="21" t="s">
        <v>55</v>
      </c>
      <c r="AK90" s="21" t="s">
        <v>55</v>
      </c>
      <c r="AL90" s="21" t="s">
        <v>38</v>
      </c>
      <c r="AM90" s="21" t="s">
        <v>38</v>
      </c>
      <c r="AN90" s="21" t="s">
        <v>38</v>
      </c>
      <c r="AO90" s="21" t="s">
        <v>38</v>
      </c>
      <c r="AP90" s="21" t="s">
        <v>55</v>
      </c>
      <c r="AQ90" s="21"/>
      <c r="AR90" s="21" t="s">
        <v>55</v>
      </c>
      <c r="AS90" s="21" t="s">
        <v>38</v>
      </c>
      <c r="AT90" s="21"/>
      <c r="AU90" s="21"/>
      <c r="AV90" s="21" t="s">
        <v>55</v>
      </c>
      <c r="AW90" s="2"/>
      <c r="AX90" s="2"/>
      <c r="AY90" s="2"/>
      <c r="AZ90" s="2"/>
      <c r="BA90" s="2"/>
      <c r="BB90" s="2"/>
      <c r="BC90" s="2"/>
      <c r="BD90" s="2"/>
      <c r="BE90" s="2"/>
    </row>
    <row r="91" spans="1:289" ht="15.75" x14ac:dyDescent="0.25">
      <c r="A91" s="70"/>
      <c r="B91" s="25">
        <v>2</v>
      </c>
      <c r="C91" s="3" t="s">
        <v>223</v>
      </c>
      <c r="D91" s="19" t="s">
        <v>191</v>
      </c>
      <c r="E91" s="27">
        <v>20303</v>
      </c>
      <c r="F91" s="27">
        <v>4595883800</v>
      </c>
      <c r="G91" s="27">
        <v>35932</v>
      </c>
      <c r="H91" s="22" t="s">
        <v>47</v>
      </c>
      <c r="I91" s="22" t="s">
        <v>173</v>
      </c>
      <c r="J91" s="3">
        <v>2</v>
      </c>
      <c r="K91" s="36">
        <f t="shared" si="3"/>
        <v>43492.800000000003</v>
      </c>
      <c r="L91" s="28">
        <f t="shared" si="4"/>
        <v>65145.599999999999</v>
      </c>
      <c r="M91" s="39">
        <v>20.91</v>
      </c>
      <c r="N91" s="39">
        <v>31.32</v>
      </c>
      <c r="O91" s="39"/>
      <c r="P91" s="39"/>
      <c r="Q91" s="21" t="s">
        <v>248</v>
      </c>
      <c r="R91" s="21">
        <v>40</v>
      </c>
      <c r="S91" s="21" t="s">
        <v>55</v>
      </c>
      <c r="T91" s="17" t="s">
        <v>28</v>
      </c>
      <c r="U91" s="21"/>
      <c r="V91" s="21" t="s">
        <v>55</v>
      </c>
      <c r="W91" s="21"/>
      <c r="X91" s="21"/>
      <c r="Y91" s="21" t="s">
        <v>55</v>
      </c>
      <c r="Z91" s="21"/>
      <c r="AA91" s="21" t="s">
        <v>35</v>
      </c>
      <c r="AB91" s="21"/>
      <c r="AC91" s="21"/>
      <c r="AD91" s="21"/>
      <c r="AE91" s="21"/>
      <c r="AF91" s="21"/>
      <c r="AG91" s="21"/>
      <c r="AH91" s="21" t="s">
        <v>55</v>
      </c>
      <c r="AI91" s="21" t="s">
        <v>55</v>
      </c>
      <c r="AJ91" s="21" t="s">
        <v>55</v>
      </c>
      <c r="AK91" s="21" t="s">
        <v>55</v>
      </c>
      <c r="AL91" s="21"/>
      <c r="AM91" s="21" t="s">
        <v>38</v>
      </c>
      <c r="AN91" s="21"/>
      <c r="AO91" s="21" t="s">
        <v>38</v>
      </c>
      <c r="AP91" s="21" t="s">
        <v>38</v>
      </c>
      <c r="AQ91" s="21"/>
      <c r="AR91" s="21" t="s">
        <v>55</v>
      </c>
      <c r="AS91" s="21" t="s">
        <v>38</v>
      </c>
      <c r="AT91" s="21"/>
      <c r="AU91" s="21" t="s">
        <v>38</v>
      </c>
      <c r="AV91" s="21" t="s">
        <v>55</v>
      </c>
      <c r="AW91" s="2"/>
      <c r="AX91" s="2"/>
      <c r="AY91" s="2"/>
      <c r="AZ91" s="2"/>
      <c r="BA91" s="2"/>
      <c r="BB91" s="2"/>
      <c r="BC91" s="2"/>
      <c r="BD91" s="2"/>
      <c r="BE91" s="2"/>
    </row>
    <row r="92" spans="1:289" s="162" customFormat="1" ht="15.75" x14ac:dyDescent="0.25">
      <c r="A92" s="80" t="s">
        <v>439</v>
      </c>
      <c r="B92" s="165">
        <v>2</v>
      </c>
      <c r="C92" s="165" t="s">
        <v>223</v>
      </c>
      <c r="D92" s="188" t="s">
        <v>156</v>
      </c>
      <c r="E92" s="197">
        <v>17624</v>
      </c>
      <c r="F92" s="215">
        <v>7004035800</v>
      </c>
      <c r="G92" s="197">
        <v>34454</v>
      </c>
      <c r="H92" s="167" t="s">
        <v>0</v>
      </c>
      <c r="I92" s="167" t="s">
        <v>177</v>
      </c>
      <c r="J92" s="165">
        <v>1</v>
      </c>
      <c r="K92" s="207">
        <v>90300.1</v>
      </c>
      <c r="L92" s="199">
        <v>130934</v>
      </c>
      <c r="M92" s="204">
        <v>43.41</v>
      </c>
      <c r="N92" s="204">
        <v>62.95</v>
      </c>
      <c r="O92" s="204"/>
      <c r="P92" s="204"/>
      <c r="Q92" s="165" t="s">
        <v>248</v>
      </c>
      <c r="R92" s="165">
        <v>40</v>
      </c>
      <c r="S92" s="165" t="s">
        <v>55</v>
      </c>
      <c r="T92" s="168" t="s">
        <v>27</v>
      </c>
      <c r="U92" s="165"/>
      <c r="V92" s="165" t="s">
        <v>55</v>
      </c>
      <c r="W92" s="165"/>
      <c r="X92" s="165" t="s">
        <v>31</v>
      </c>
      <c r="Y92" s="165" t="s">
        <v>55</v>
      </c>
      <c r="Z92" s="165"/>
      <c r="AA92" s="165" t="s">
        <v>35</v>
      </c>
      <c r="AB92" s="165" t="s">
        <v>55</v>
      </c>
      <c r="AC92" s="165" t="s">
        <v>55</v>
      </c>
      <c r="AD92" s="165" t="s">
        <v>55</v>
      </c>
      <c r="AE92" s="165" t="s">
        <v>55</v>
      </c>
      <c r="AF92" s="165" t="s">
        <v>55</v>
      </c>
      <c r="AG92" s="165" t="s">
        <v>55</v>
      </c>
      <c r="AH92" s="165" t="s">
        <v>55</v>
      </c>
      <c r="AI92" s="165" t="s">
        <v>55</v>
      </c>
      <c r="AJ92" s="165" t="s">
        <v>55</v>
      </c>
      <c r="AK92" s="165" t="s">
        <v>55</v>
      </c>
      <c r="AL92" s="165" t="s">
        <v>55</v>
      </c>
      <c r="AM92" s="165" t="s">
        <v>55</v>
      </c>
      <c r="AN92" s="165" t="s">
        <v>55</v>
      </c>
      <c r="AO92" s="165" t="s">
        <v>55</v>
      </c>
      <c r="AP92" s="165" t="s">
        <v>55</v>
      </c>
      <c r="AQ92" s="165" t="s">
        <v>55</v>
      </c>
      <c r="AR92" s="165" t="s">
        <v>55</v>
      </c>
      <c r="AS92" s="165" t="s">
        <v>38</v>
      </c>
      <c r="AT92" s="165" t="s">
        <v>55</v>
      </c>
      <c r="AU92" s="165"/>
      <c r="AV92" s="165" t="s">
        <v>55</v>
      </c>
      <c r="AW92" s="166"/>
      <c r="AX92" s="166"/>
      <c r="AY92" s="166"/>
      <c r="AZ92" s="166"/>
      <c r="BA92" s="166"/>
      <c r="BB92" s="166"/>
      <c r="BC92" s="166"/>
      <c r="BD92" s="166"/>
      <c r="BE92" s="166"/>
    </row>
    <row r="93" spans="1:289" s="162" customFormat="1" ht="15.75" x14ac:dyDescent="0.25">
      <c r="A93" s="80" t="s">
        <v>439</v>
      </c>
      <c r="B93" s="165">
        <v>2</v>
      </c>
      <c r="C93" s="165" t="s">
        <v>223</v>
      </c>
      <c r="D93" s="188" t="s">
        <v>156</v>
      </c>
      <c r="E93" s="197">
        <v>17624</v>
      </c>
      <c r="F93" s="215">
        <v>7004035800</v>
      </c>
      <c r="G93" s="197">
        <v>34454</v>
      </c>
      <c r="H93" s="167" t="s">
        <v>113</v>
      </c>
      <c r="I93" s="167" t="s">
        <v>177</v>
      </c>
      <c r="J93" s="165">
        <v>1</v>
      </c>
      <c r="K93" s="207">
        <v>66038.45</v>
      </c>
      <c r="L93" s="199">
        <v>95754.98</v>
      </c>
      <c r="M93" s="204">
        <v>31.75</v>
      </c>
      <c r="N93" s="204">
        <v>46.04</v>
      </c>
      <c r="O93" s="204"/>
      <c r="P93" s="204"/>
      <c r="Q93" s="165" t="s">
        <v>248</v>
      </c>
      <c r="R93" s="165">
        <v>40</v>
      </c>
      <c r="S93" s="165" t="s">
        <v>260</v>
      </c>
      <c r="T93" s="168" t="s">
        <v>27</v>
      </c>
      <c r="U93" s="165"/>
      <c r="V93" s="165" t="s">
        <v>55</v>
      </c>
      <c r="W93" s="165"/>
      <c r="X93" s="165" t="s">
        <v>31</v>
      </c>
      <c r="Y93" s="165" t="s">
        <v>55</v>
      </c>
      <c r="Z93" s="165"/>
      <c r="AA93" s="165" t="s">
        <v>35</v>
      </c>
      <c r="AB93" s="165" t="s">
        <v>55</v>
      </c>
      <c r="AC93" s="165"/>
      <c r="AD93" s="165"/>
      <c r="AE93" s="165" t="s">
        <v>55</v>
      </c>
      <c r="AF93" s="165" t="s">
        <v>55</v>
      </c>
      <c r="AG93" s="165" t="s">
        <v>55</v>
      </c>
      <c r="AH93" s="165" t="s">
        <v>55</v>
      </c>
      <c r="AI93" s="165" t="s">
        <v>55</v>
      </c>
      <c r="AJ93" s="165" t="s">
        <v>55</v>
      </c>
      <c r="AK93" s="165" t="s">
        <v>55</v>
      </c>
      <c r="AL93" s="165"/>
      <c r="AM93" s="165"/>
      <c r="AN93" s="165" t="s">
        <v>55</v>
      </c>
      <c r="AO93" s="165" t="s">
        <v>55</v>
      </c>
      <c r="AP93" s="165"/>
      <c r="AQ93" s="165"/>
      <c r="AR93" s="165" t="s">
        <v>55</v>
      </c>
      <c r="AS93" s="165" t="s">
        <v>38</v>
      </c>
      <c r="AT93" s="165" t="s">
        <v>55</v>
      </c>
      <c r="AU93" s="165"/>
      <c r="AV93" s="165" t="s">
        <v>55</v>
      </c>
      <c r="AW93" s="166"/>
      <c r="AX93" s="166"/>
      <c r="AY93" s="166"/>
      <c r="AZ93" s="166"/>
      <c r="BA93" s="166"/>
      <c r="BB93" s="166"/>
      <c r="BC93" s="166"/>
      <c r="BD93" s="166"/>
      <c r="BE93" s="166"/>
    </row>
    <row r="94" spans="1:289" s="162" customFormat="1" ht="15.75" x14ac:dyDescent="0.25">
      <c r="A94" s="80" t="s">
        <v>439</v>
      </c>
      <c r="B94" s="165">
        <v>2</v>
      </c>
      <c r="C94" s="165" t="s">
        <v>223</v>
      </c>
      <c r="D94" s="188" t="s">
        <v>156</v>
      </c>
      <c r="E94" s="197">
        <v>17624</v>
      </c>
      <c r="F94" s="215">
        <v>7004035800</v>
      </c>
      <c r="G94" s="197">
        <v>34454</v>
      </c>
      <c r="H94" s="191" t="s">
        <v>61</v>
      </c>
      <c r="I94" s="192" t="s">
        <v>173</v>
      </c>
      <c r="J94" s="165">
        <v>4</v>
      </c>
      <c r="K94" s="207">
        <v>62920</v>
      </c>
      <c r="L94" s="199">
        <v>91228.800000000003</v>
      </c>
      <c r="M94" s="204">
        <v>30.25</v>
      </c>
      <c r="N94" s="204">
        <v>43.86</v>
      </c>
      <c r="O94" s="204"/>
      <c r="P94" s="204"/>
      <c r="Q94" s="165" t="s">
        <v>248</v>
      </c>
      <c r="R94" s="165">
        <v>40</v>
      </c>
      <c r="S94" s="165" t="s">
        <v>260</v>
      </c>
      <c r="T94" s="168" t="s">
        <v>28</v>
      </c>
      <c r="U94" s="165"/>
      <c r="V94" s="165" t="s">
        <v>55</v>
      </c>
      <c r="W94" s="165"/>
      <c r="X94" s="165"/>
      <c r="Y94" s="165" t="s">
        <v>55</v>
      </c>
      <c r="Z94" s="165"/>
      <c r="AA94" s="165" t="s">
        <v>35</v>
      </c>
      <c r="AB94" s="165" t="s">
        <v>38</v>
      </c>
      <c r="AC94" s="165" t="s">
        <v>38</v>
      </c>
      <c r="AD94" s="165" t="s">
        <v>38</v>
      </c>
      <c r="AE94" s="165" t="s">
        <v>38</v>
      </c>
      <c r="AF94" s="165"/>
      <c r="AG94" s="165" t="s">
        <v>55</v>
      </c>
      <c r="AH94" s="165" t="s">
        <v>55</v>
      </c>
      <c r="AI94" s="165" t="s">
        <v>55</v>
      </c>
      <c r="AJ94" s="165" t="s">
        <v>55</v>
      </c>
      <c r="AK94" s="165" t="s">
        <v>55</v>
      </c>
      <c r="AL94" s="165" t="s">
        <v>38</v>
      </c>
      <c r="AM94" s="165" t="s">
        <v>38</v>
      </c>
      <c r="AN94" s="165" t="s">
        <v>55</v>
      </c>
      <c r="AO94" s="165" t="s">
        <v>55</v>
      </c>
      <c r="AP94" s="165"/>
      <c r="AQ94" s="165" t="s">
        <v>38</v>
      </c>
      <c r="AR94" s="165" t="s">
        <v>55</v>
      </c>
      <c r="AS94" s="165" t="s">
        <v>38</v>
      </c>
      <c r="AT94" s="165" t="s">
        <v>38</v>
      </c>
      <c r="AU94" s="165" t="s">
        <v>38</v>
      </c>
      <c r="AV94" s="165" t="s">
        <v>55</v>
      </c>
      <c r="AW94" s="166"/>
      <c r="AX94" s="166"/>
      <c r="AY94" s="166"/>
      <c r="AZ94" s="166"/>
      <c r="BA94" s="166"/>
      <c r="BB94" s="166"/>
      <c r="BC94" s="166"/>
      <c r="BD94" s="166"/>
      <c r="BE94" s="166"/>
    </row>
    <row r="95" spans="1:289" s="162" customFormat="1" ht="15.75" x14ac:dyDescent="0.25">
      <c r="A95" s="80" t="s">
        <v>439</v>
      </c>
      <c r="B95" s="165">
        <v>2</v>
      </c>
      <c r="C95" s="165" t="s">
        <v>223</v>
      </c>
      <c r="D95" s="188" t="s">
        <v>156</v>
      </c>
      <c r="E95" s="197">
        <v>17624</v>
      </c>
      <c r="F95" s="215">
        <v>7004035800</v>
      </c>
      <c r="G95" s="197">
        <v>34454</v>
      </c>
      <c r="H95" s="167" t="s">
        <v>54</v>
      </c>
      <c r="I95" s="167" t="s">
        <v>176</v>
      </c>
      <c r="J95" s="165">
        <v>1</v>
      </c>
      <c r="K95" s="207">
        <v>48297.599999999999</v>
      </c>
      <c r="L95" s="199">
        <v>70033.600000000006</v>
      </c>
      <c r="M95" s="204">
        <v>23.22</v>
      </c>
      <c r="N95" s="204">
        <v>33.67</v>
      </c>
      <c r="O95" s="204"/>
      <c r="P95" s="204"/>
      <c r="Q95" s="165" t="s">
        <v>248</v>
      </c>
      <c r="R95" s="165">
        <v>40</v>
      </c>
      <c r="S95" s="165" t="s">
        <v>260</v>
      </c>
      <c r="T95" s="168"/>
      <c r="U95" s="165"/>
      <c r="V95" s="165" t="s">
        <v>55</v>
      </c>
      <c r="W95" s="165"/>
      <c r="X95" s="165"/>
      <c r="Y95" s="165" t="s">
        <v>55</v>
      </c>
      <c r="Z95" s="165"/>
      <c r="AA95" s="165" t="s">
        <v>35</v>
      </c>
      <c r="AB95" s="165"/>
      <c r="AC95" s="165"/>
      <c r="AD95" s="165"/>
      <c r="AE95" s="165"/>
      <c r="AF95" s="165"/>
      <c r="AG95" s="165"/>
      <c r="AH95" s="165"/>
      <c r="AI95" s="165"/>
      <c r="AJ95" s="165"/>
      <c r="AK95" s="165"/>
      <c r="AL95" s="165"/>
      <c r="AM95" s="165"/>
      <c r="AN95" s="165"/>
      <c r="AO95" s="165" t="s">
        <v>55</v>
      </c>
      <c r="AP95" s="165" t="s">
        <v>55</v>
      </c>
      <c r="AQ95" s="165" t="s">
        <v>55</v>
      </c>
      <c r="AR95" s="165" t="s">
        <v>55</v>
      </c>
      <c r="AS95" s="165"/>
      <c r="AT95" s="165"/>
      <c r="AU95" s="165" t="s">
        <v>55</v>
      </c>
      <c r="AV95" s="165"/>
      <c r="AW95" s="166"/>
      <c r="AX95" s="166"/>
      <c r="AY95" s="166"/>
      <c r="AZ95" s="166"/>
      <c r="BA95" s="166"/>
      <c r="BB95" s="166"/>
      <c r="BC95" s="166"/>
      <c r="BD95" s="166"/>
      <c r="BE95" s="166"/>
    </row>
    <row r="96" spans="1:289" s="162" customFormat="1" ht="15.75" x14ac:dyDescent="0.25">
      <c r="A96" s="80" t="s">
        <v>439</v>
      </c>
      <c r="B96" s="165">
        <v>2</v>
      </c>
      <c r="C96" s="165" t="s">
        <v>223</v>
      </c>
      <c r="D96" s="188" t="s">
        <v>171</v>
      </c>
      <c r="E96" s="197">
        <v>12734</v>
      </c>
      <c r="F96" s="197">
        <v>5498277100</v>
      </c>
      <c r="G96" s="197">
        <v>14955</v>
      </c>
      <c r="H96" s="167" t="s">
        <v>0</v>
      </c>
      <c r="I96" s="167" t="s">
        <v>177</v>
      </c>
      <c r="J96" s="165">
        <v>1</v>
      </c>
      <c r="K96" s="207">
        <v>77771</v>
      </c>
      <c r="L96" s="199">
        <v>108909</v>
      </c>
      <c r="M96" s="204">
        <v>37.39</v>
      </c>
      <c r="N96" s="204">
        <v>52.36</v>
      </c>
      <c r="O96" s="204"/>
      <c r="P96" s="204"/>
      <c r="Q96" s="165">
        <v>10</v>
      </c>
      <c r="R96" s="165">
        <v>40</v>
      </c>
      <c r="S96" s="165"/>
      <c r="T96" s="168" t="s">
        <v>27</v>
      </c>
      <c r="U96" s="165"/>
      <c r="V96" s="165" t="s">
        <v>55</v>
      </c>
      <c r="W96" s="165" t="s">
        <v>55</v>
      </c>
      <c r="X96" s="165" t="s">
        <v>31</v>
      </c>
      <c r="Y96" s="165" t="s">
        <v>55</v>
      </c>
      <c r="Z96" s="165"/>
      <c r="AA96" s="165" t="s">
        <v>35</v>
      </c>
      <c r="AB96" s="165" t="s">
        <v>55</v>
      </c>
      <c r="AC96" s="165" t="s">
        <v>55</v>
      </c>
      <c r="AD96" s="165" t="s">
        <v>55</v>
      </c>
      <c r="AE96" s="165" t="s">
        <v>55</v>
      </c>
      <c r="AF96" s="165" t="s">
        <v>55</v>
      </c>
      <c r="AG96" s="165" t="s">
        <v>55</v>
      </c>
      <c r="AH96" s="165" t="s">
        <v>55</v>
      </c>
      <c r="AI96" s="165" t="s">
        <v>55</v>
      </c>
      <c r="AJ96" s="165" t="s">
        <v>55</v>
      </c>
      <c r="AK96" s="165" t="s">
        <v>55</v>
      </c>
      <c r="AL96" s="165" t="s">
        <v>55</v>
      </c>
      <c r="AM96" s="165"/>
      <c r="AN96" s="165" t="s">
        <v>55</v>
      </c>
      <c r="AO96" s="165" t="s">
        <v>55</v>
      </c>
      <c r="AP96" s="165" t="s">
        <v>55</v>
      </c>
      <c r="AQ96" s="165" t="s">
        <v>55</v>
      </c>
      <c r="AR96" s="165" t="s">
        <v>55</v>
      </c>
      <c r="AS96" s="165"/>
      <c r="AT96" s="165" t="s">
        <v>55</v>
      </c>
      <c r="AU96" s="165" t="s">
        <v>55</v>
      </c>
      <c r="AV96" s="165" t="s">
        <v>55</v>
      </c>
      <c r="AW96" s="166"/>
      <c r="AX96" s="166"/>
      <c r="AY96" s="166"/>
      <c r="AZ96" s="166"/>
      <c r="BA96" s="166"/>
      <c r="BB96" s="166"/>
      <c r="BC96" s="166"/>
      <c r="BD96" s="166"/>
      <c r="BE96" s="166"/>
    </row>
    <row r="97" spans="1:289" s="162" customFormat="1" ht="15.75" x14ac:dyDescent="0.25">
      <c r="A97" s="80" t="s">
        <v>439</v>
      </c>
      <c r="B97" s="165">
        <v>2</v>
      </c>
      <c r="C97" s="165" t="s">
        <v>223</v>
      </c>
      <c r="D97" s="188" t="s">
        <v>171</v>
      </c>
      <c r="E97" s="197">
        <v>12734</v>
      </c>
      <c r="F97" s="197">
        <v>5498277100</v>
      </c>
      <c r="G97" s="197">
        <v>14955</v>
      </c>
      <c r="H97" s="167" t="s">
        <v>1</v>
      </c>
      <c r="I97" s="167" t="s">
        <v>177</v>
      </c>
      <c r="J97" s="165">
        <v>1</v>
      </c>
      <c r="K97" s="207">
        <v>61339</v>
      </c>
      <c r="L97" s="199">
        <v>83637</v>
      </c>
      <c r="M97" s="204">
        <v>29.49</v>
      </c>
      <c r="N97" s="204">
        <v>40.21</v>
      </c>
      <c r="O97" s="204"/>
      <c r="P97" s="204"/>
      <c r="Q97" s="165">
        <v>10</v>
      </c>
      <c r="R97" s="165">
        <v>40</v>
      </c>
      <c r="S97" s="165"/>
      <c r="T97" s="168" t="s">
        <v>28</v>
      </c>
      <c r="U97" s="165"/>
      <c r="V97" s="165" t="s">
        <v>55</v>
      </c>
      <c r="W97" s="165" t="s">
        <v>55</v>
      </c>
      <c r="X97" s="165"/>
      <c r="Y97" s="165" t="s">
        <v>55</v>
      </c>
      <c r="Z97" s="165"/>
      <c r="AA97" s="165" t="s">
        <v>35</v>
      </c>
      <c r="AB97" s="165" t="s">
        <v>55</v>
      </c>
      <c r="AC97" s="165"/>
      <c r="AD97" s="165"/>
      <c r="AE97" s="165" t="s">
        <v>55</v>
      </c>
      <c r="AF97" s="165"/>
      <c r="AG97" s="165"/>
      <c r="AH97" s="165" t="s">
        <v>55</v>
      </c>
      <c r="AI97" s="165" t="s">
        <v>55</v>
      </c>
      <c r="AJ97" s="165" t="s">
        <v>55</v>
      </c>
      <c r="AK97" s="165" t="s">
        <v>55</v>
      </c>
      <c r="AL97" s="165"/>
      <c r="AM97" s="165"/>
      <c r="AN97" s="165" t="s">
        <v>55</v>
      </c>
      <c r="AO97" s="165" t="s">
        <v>55</v>
      </c>
      <c r="AP97" s="165" t="s">
        <v>55</v>
      </c>
      <c r="AQ97" s="165"/>
      <c r="AR97" s="165" t="s">
        <v>55</v>
      </c>
      <c r="AS97" s="165"/>
      <c r="AT97" s="165" t="s">
        <v>55</v>
      </c>
      <c r="AU97" s="165" t="s">
        <v>55</v>
      </c>
      <c r="AV97" s="165" t="s">
        <v>55</v>
      </c>
      <c r="AW97" s="166"/>
      <c r="AX97" s="166"/>
      <c r="AY97" s="166"/>
      <c r="AZ97" s="166"/>
      <c r="BA97" s="166"/>
      <c r="BB97" s="166"/>
      <c r="BC97" s="166"/>
      <c r="BD97" s="166"/>
      <c r="BE97" s="166"/>
    </row>
    <row r="98" spans="1:289" s="162" customFormat="1" ht="15.75" x14ac:dyDescent="0.25">
      <c r="A98" s="80" t="s">
        <v>439</v>
      </c>
      <c r="B98" s="165">
        <v>2</v>
      </c>
      <c r="C98" s="165" t="s">
        <v>223</v>
      </c>
      <c r="D98" s="188" t="s">
        <v>171</v>
      </c>
      <c r="E98" s="197">
        <v>12734</v>
      </c>
      <c r="F98" s="197">
        <v>5498277100</v>
      </c>
      <c r="G98" s="197">
        <v>14955</v>
      </c>
      <c r="H98" s="167" t="s">
        <v>47</v>
      </c>
      <c r="I98" s="167" t="s">
        <v>173</v>
      </c>
      <c r="J98" s="165">
        <v>2</v>
      </c>
      <c r="K98" s="207">
        <v>54891</v>
      </c>
      <c r="L98" s="199">
        <v>74360</v>
      </c>
      <c r="M98" s="204">
        <v>26.39</v>
      </c>
      <c r="N98" s="204">
        <v>35.75</v>
      </c>
      <c r="O98" s="204"/>
      <c r="P98" s="204"/>
      <c r="Q98" s="165">
        <v>10</v>
      </c>
      <c r="R98" s="165">
        <v>40</v>
      </c>
      <c r="S98" s="165" t="s">
        <v>38</v>
      </c>
      <c r="T98" s="165" t="s">
        <v>28</v>
      </c>
      <c r="U98" s="165"/>
      <c r="V98" s="165" t="s">
        <v>55</v>
      </c>
      <c r="W98" s="165" t="s">
        <v>55</v>
      </c>
      <c r="X98" s="165"/>
      <c r="Y98" s="165" t="s">
        <v>55</v>
      </c>
      <c r="Z98" s="165"/>
      <c r="AA98" s="165" t="s">
        <v>35</v>
      </c>
      <c r="AB98" s="165"/>
      <c r="AC98" s="165"/>
      <c r="AD98" s="165"/>
      <c r="AE98" s="165"/>
      <c r="AF98" s="165"/>
      <c r="AG98" s="165"/>
      <c r="AH98" s="165" t="s">
        <v>55</v>
      </c>
      <c r="AI98" s="165" t="s">
        <v>55</v>
      </c>
      <c r="AJ98" s="165" t="s">
        <v>55</v>
      </c>
      <c r="AK98" s="165" t="s">
        <v>55</v>
      </c>
      <c r="AL98" s="165"/>
      <c r="AM98" s="165"/>
      <c r="AN98" s="165"/>
      <c r="AO98" s="165" t="s">
        <v>55</v>
      </c>
      <c r="AP98" s="165"/>
      <c r="AQ98" s="165"/>
      <c r="AR98" s="165" t="s">
        <v>55</v>
      </c>
      <c r="AS98" s="165"/>
      <c r="AT98" s="165"/>
      <c r="AU98" s="165" t="s">
        <v>55</v>
      </c>
      <c r="AV98" s="165" t="s">
        <v>55</v>
      </c>
      <c r="AW98" s="166"/>
      <c r="AX98" s="166"/>
      <c r="AY98" s="166"/>
      <c r="AZ98" s="166"/>
      <c r="BA98" s="166"/>
      <c r="BB98" s="166"/>
      <c r="BC98" s="166"/>
      <c r="BD98" s="166"/>
      <c r="BE98" s="166"/>
    </row>
    <row r="99" spans="1:289" s="162" customFormat="1" ht="15.75" x14ac:dyDescent="0.25">
      <c r="A99" s="80" t="s">
        <v>439</v>
      </c>
      <c r="B99" s="165">
        <v>2</v>
      </c>
      <c r="C99" s="165" t="s">
        <v>223</v>
      </c>
      <c r="D99" s="188" t="s">
        <v>171</v>
      </c>
      <c r="E99" s="197">
        <v>12734</v>
      </c>
      <c r="F99" s="197">
        <v>5498277100</v>
      </c>
      <c r="G99" s="197">
        <v>14955</v>
      </c>
      <c r="H99" s="167" t="s">
        <v>60</v>
      </c>
      <c r="I99" s="167" t="s">
        <v>173</v>
      </c>
      <c r="J99" s="165">
        <v>0</v>
      </c>
      <c r="K99" s="207">
        <v>51917</v>
      </c>
      <c r="L99" s="199">
        <v>70325</v>
      </c>
      <c r="M99" s="204">
        <v>24.96</v>
      </c>
      <c r="N99" s="204">
        <v>33.81</v>
      </c>
      <c r="O99" s="204"/>
      <c r="P99" s="204"/>
      <c r="Q99" s="165">
        <v>10</v>
      </c>
      <c r="R99" s="165">
        <v>40</v>
      </c>
      <c r="S99" s="165" t="s">
        <v>38</v>
      </c>
      <c r="T99" s="165" t="s">
        <v>29</v>
      </c>
      <c r="U99" s="165"/>
      <c r="V99" s="165" t="s">
        <v>55</v>
      </c>
      <c r="W99" s="165" t="s">
        <v>55</v>
      </c>
      <c r="X99" s="165"/>
      <c r="Y99" s="165" t="s">
        <v>55</v>
      </c>
      <c r="Z99" s="165"/>
      <c r="AA99" s="165" t="s">
        <v>35</v>
      </c>
      <c r="AB99" s="165"/>
      <c r="AC99" s="165"/>
      <c r="AD99" s="165"/>
      <c r="AE99" s="165"/>
      <c r="AF99" s="165"/>
      <c r="AG99" s="165"/>
      <c r="AH99" s="165" t="s">
        <v>55</v>
      </c>
      <c r="AI99" s="165" t="s">
        <v>55</v>
      </c>
      <c r="AJ99" s="165" t="s">
        <v>55</v>
      </c>
      <c r="AK99" s="165" t="s">
        <v>55</v>
      </c>
      <c r="AL99" s="165"/>
      <c r="AM99" s="165"/>
      <c r="AN99" s="165"/>
      <c r="AO99" s="165"/>
      <c r="AP99" s="165"/>
      <c r="AQ99" s="165"/>
      <c r="AR99" s="165" t="s">
        <v>55</v>
      </c>
      <c r="AS99" s="165"/>
      <c r="AT99" s="165"/>
      <c r="AU99" s="165" t="s">
        <v>55</v>
      </c>
      <c r="AV99" s="165" t="s">
        <v>55</v>
      </c>
      <c r="AW99" s="166"/>
      <c r="AX99" s="166"/>
      <c r="AY99" s="166"/>
      <c r="AZ99" s="166"/>
      <c r="BA99" s="166"/>
      <c r="BB99" s="166"/>
      <c r="BC99" s="166"/>
      <c r="BD99" s="166"/>
      <c r="BE99" s="166"/>
    </row>
    <row r="100" spans="1:289" s="162" customFormat="1" ht="15.75" x14ac:dyDescent="0.25">
      <c r="A100" s="80" t="s">
        <v>439</v>
      </c>
      <c r="B100" s="165">
        <v>2</v>
      </c>
      <c r="C100" s="165" t="s">
        <v>223</v>
      </c>
      <c r="D100" s="188" t="s">
        <v>171</v>
      </c>
      <c r="E100" s="197">
        <v>12734</v>
      </c>
      <c r="F100" s="197">
        <v>5498277100</v>
      </c>
      <c r="G100" s="197">
        <v>14955</v>
      </c>
      <c r="H100" s="167" t="s">
        <v>88</v>
      </c>
      <c r="I100" s="167" t="s">
        <v>173</v>
      </c>
      <c r="J100" s="165">
        <v>1</v>
      </c>
      <c r="K100" s="207">
        <v>46509</v>
      </c>
      <c r="L100" s="199">
        <v>62899</v>
      </c>
      <c r="M100" s="204">
        <v>22.36</v>
      </c>
      <c r="N100" s="204">
        <v>30.24</v>
      </c>
      <c r="O100" s="204"/>
      <c r="P100" s="204"/>
      <c r="Q100" s="165">
        <v>10</v>
      </c>
      <c r="R100" s="165">
        <v>40</v>
      </c>
      <c r="S100" s="165"/>
      <c r="T100" s="165"/>
      <c r="U100" s="165"/>
      <c r="V100" s="165" t="s">
        <v>55</v>
      </c>
      <c r="W100" s="165" t="s">
        <v>55</v>
      </c>
      <c r="X100" s="165"/>
      <c r="Y100" s="165" t="s">
        <v>55</v>
      </c>
      <c r="Z100" s="165"/>
      <c r="AA100" s="165" t="s">
        <v>35</v>
      </c>
      <c r="AB100" s="165"/>
      <c r="AC100" s="165"/>
      <c r="AD100" s="165"/>
      <c r="AE100" s="165"/>
      <c r="AF100" s="165"/>
      <c r="AG100" s="165"/>
      <c r="AH100" s="165" t="s">
        <v>55</v>
      </c>
      <c r="AI100" s="165" t="s">
        <v>55</v>
      </c>
      <c r="AJ100" s="165" t="s">
        <v>55</v>
      </c>
      <c r="AK100" s="165" t="s">
        <v>55</v>
      </c>
      <c r="AL100" s="165"/>
      <c r="AM100" s="165"/>
      <c r="AN100" s="165"/>
      <c r="AO100" s="165"/>
      <c r="AP100" s="165"/>
      <c r="AQ100" s="165"/>
      <c r="AR100" s="165" t="s">
        <v>55</v>
      </c>
      <c r="AS100" s="165"/>
      <c r="AT100" s="165"/>
      <c r="AU100" s="165"/>
      <c r="AV100" s="165" t="s">
        <v>55</v>
      </c>
      <c r="AW100" s="166"/>
      <c r="AX100" s="166"/>
      <c r="AY100" s="166"/>
      <c r="AZ100" s="166"/>
      <c r="BA100" s="166"/>
      <c r="BB100" s="166"/>
      <c r="BC100" s="166"/>
      <c r="BD100" s="166"/>
      <c r="BE100" s="166"/>
    </row>
    <row r="101" spans="1:289" s="162" customFormat="1" ht="15.75" x14ac:dyDescent="0.25">
      <c r="A101" s="80" t="s">
        <v>439</v>
      </c>
      <c r="B101" s="165">
        <v>2</v>
      </c>
      <c r="C101" s="165" t="s">
        <v>223</v>
      </c>
      <c r="D101" s="188" t="s">
        <v>171</v>
      </c>
      <c r="E101" s="197">
        <v>12734</v>
      </c>
      <c r="F101" s="197">
        <v>5498277100</v>
      </c>
      <c r="G101" s="197">
        <v>14955</v>
      </c>
      <c r="H101" s="167" t="s">
        <v>54</v>
      </c>
      <c r="I101" s="167" t="s">
        <v>176</v>
      </c>
      <c r="J101" s="165">
        <v>1</v>
      </c>
      <c r="K101" s="207">
        <v>46509</v>
      </c>
      <c r="L101" s="199">
        <v>62899</v>
      </c>
      <c r="M101" s="204">
        <v>22.36</v>
      </c>
      <c r="N101" s="204">
        <v>30.24</v>
      </c>
      <c r="O101" s="204"/>
      <c r="P101" s="204"/>
      <c r="Q101" s="165">
        <v>10</v>
      </c>
      <c r="R101" s="165">
        <v>40</v>
      </c>
      <c r="S101" s="165"/>
      <c r="T101" s="165"/>
      <c r="U101" s="165"/>
      <c r="V101" s="165" t="s">
        <v>55</v>
      </c>
      <c r="W101" s="165" t="s">
        <v>55</v>
      </c>
      <c r="X101" s="165"/>
      <c r="Y101" s="165" t="s">
        <v>55</v>
      </c>
      <c r="Z101" s="165"/>
      <c r="AA101" s="165" t="s">
        <v>35</v>
      </c>
      <c r="AB101" s="165"/>
      <c r="AC101" s="165" t="s">
        <v>55</v>
      </c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  <c r="AP101" s="165"/>
      <c r="AQ101" s="165"/>
      <c r="AR101" s="165" t="s">
        <v>55</v>
      </c>
      <c r="AS101" s="165"/>
      <c r="AT101" s="165"/>
      <c r="AU101" s="165"/>
      <c r="AV101" s="165"/>
      <c r="AW101" s="166"/>
      <c r="AX101" s="166"/>
      <c r="AY101" s="166"/>
      <c r="AZ101" s="166"/>
      <c r="BA101" s="166"/>
      <c r="BB101" s="166"/>
      <c r="BC101" s="166"/>
      <c r="BD101" s="166"/>
      <c r="BE101" s="166"/>
    </row>
    <row r="102" spans="1:289" s="162" customFormat="1" ht="15.75" x14ac:dyDescent="0.25">
      <c r="A102" s="81" t="s">
        <v>439</v>
      </c>
      <c r="B102" s="190">
        <v>2</v>
      </c>
      <c r="C102" s="190" t="s">
        <v>223</v>
      </c>
      <c r="D102" s="189" t="s">
        <v>146</v>
      </c>
      <c r="E102" s="198">
        <v>8434</v>
      </c>
      <c r="F102" s="198">
        <v>3532030765</v>
      </c>
      <c r="G102" s="198">
        <v>11000</v>
      </c>
      <c r="H102" s="184" t="s">
        <v>0</v>
      </c>
      <c r="I102" s="176" t="s">
        <v>177</v>
      </c>
      <c r="J102" s="165">
        <v>1</v>
      </c>
      <c r="K102" s="194">
        <f t="shared" ref="K102:L104" si="5">M102*2080</f>
        <v>75691.199999999997</v>
      </c>
      <c r="L102" s="194">
        <f t="shared" si="5"/>
        <v>105851.2</v>
      </c>
      <c r="M102" s="193">
        <v>36.39</v>
      </c>
      <c r="N102" s="193">
        <v>50.89</v>
      </c>
      <c r="O102" s="193" t="s">
        <v>282</v>
      </c>
      <c r="P102" s="193"/>
      <c r="Q102" s="165">
        <v>11</v>
      </c>
      <c r="R102" s="165">
        <v>40</v>
      </c>
      <c r="S102" s="165" t="s">
        <v>55</v>
      </c>
      <c r="T102" s="165" t="s">
        <v>27</v>
      </c>
      <c r="U102" s="165"/>
      <c r="V102" s="190" t="s">
        <v>55</v>
      </c>
      <c r="W102" s="190" t="s">
        <v>55</v>
      </c>
      <c r="X102" s="190" t="s">
        <v>31</v>
      </c>
      <c r="Y102" s="190" t="s">
        <v>55</v>
      </c>
      <c r="Z102" s="190" t="s">
        <v>33</v>
      </c>
      <c r="AA102" s="190" t="s">
        <v>35</v>
      </c>
      <c r="AB102" s="190" t="s">
        <v>55</v>
      </c>
      <c r="AC102" s="190" t="s">
        <v>55</v>
      </c>
      <c r="AD102" s="190" t="s">
        <v>55</v>
      </c>
      <c r="AE102" s="190" t="s">
        <v>55</v>
      </c>
      <c r="AF102" s="190" t="s">
        <v>55</v>
      </c>
      <c r="AG102" s="190" t="s">
        <v>55</v>
      </c>
      <c r="AH102" s="190" t="s">
        <v>55</v>
      </c>
      <c r="AI102" s="190" t="s">
        <v>55</v>
      </c>
      <c r="AJ102" s="190" t="s">
        <v>55</v>
      </c>
      <c r="AK102" s="190" t="s">
        <v>55</v>
      </c>
      <c r="AL102" s="190" t="s">
        <v>55</v>
      </c>
      <c r="AM102" s="190" t="s">
        <v>55</v>
      </c>
      <c r="AN102" s="190"/>
      <c r="AO102" s="190" t="s">
        <v>55</v>
      </c>
      <c r="AP102" s="190"/>
      <c r="AQ102" s="190" t="s">
        <v>55</v>
      </c>
      <c r="AR102" s="190" t="s">
        <v>55</v>
      </c>
      <c r="AS102" s="190"/>
      <c r="AT102" s="190" t="s">
        <v>55</v>
      </c>
      <c r="AU102" s="190" t="s">
        <v>55</v>
      </c>
      <c r="AV102" s="190"/>
      <c r="AW102" s="164"/>
      <c r="AX102" s="164"/>
      <c r="AY102" s="164"/>
      <c r="AZ102" s="164"/>
      <c r="BA102" s="164"/>
      <c r="BB102" s="164"/>
      <c r="BC102" s="164"/>
      <c r="BD102" s="164"/>
      <c r="BE102" s="164"/>
    </row>
    <row r="103" spans="1:289" s="162" customFormat="1" ht="15.75" x14ac:dyDescent="0.25">
      <c r="A103" s="81" t="s">
        <v>439</v>
      </c>
      <c r="B103" s="190">
        <v>2</v>
      </c>
      <c r="C103" s="190" t="s">
        <v>223</v>
      </c>
      <c r="D103" s="189" t="s">
        <v>146</v>
      </c>
      <c r="E103" s="198">
        <v>8434</v>
      </c>
      <c r="F103" s="198">
        <v>3532030765</v>
      </c>
      <c r="G103" s="198">
        <v>11000</v>
      </c>
      <c r="H103" s="184" t="s">
        <v>89</v>
      </c>
      <c r="I103" s="176" t="s">
        <v>176</v>
      </c>
      <c r="J103" s="165">
        <v>1</v>
      </c>
      <c r="K103" s="194">
        <f t="shared" si="5"/>
        <v>46529.599999999999</v>
      </c>
      <c r="L103" s="194">
        <f t="shared" si="5"/>
        <v>65083.199999999997</v>
      </c>
      <c r="M103" s="193">
        <v>22.37</v>
      </c>
      <c r="N103" s="193">
        <v>31.29</v>
      </c>
      <c r="O103" s="193" t="s">
        <v>282</v>
      </c>
      <c r="P103" s="193"/>
      <c r="Q103" s="165">
        <v>11</v>
      </c>
      <c r="R103" s="165">
        <v>40</v>
      </c>
      <c r="S103" s="165" t="s">
        <v>55</v>
      </c>
      <c r="T103" s="165"/>
      <c r="U103" s="165"/>
      <c r="V103" s="190" t="s">
        <v>55</v>
      </c>
      <c r="W103" s="190" t="s">
        <v>55</v>
      </c>
      <c r="X103" s="165" t="s">
        <v>269</v>
      </c>
      <c r="Y103" s="165" t="s">
        <v>55</v>
      </c>
      <c r="Z103" s="165" t="s">
        <v>33</v>
      </c>
      <c r="AA103" s="165" t="s">
        <v>35</v>
      </c>
      <c r="AB103" s="165"/>
      <c r="AC103" s="165" t="s">
        <v>55</v>
      </c>
      <c r="AD103" s="165"/>
      <c r="AE103" s="165" t="s">
        <v>55</v>
      </c>
      <c r="AF103" s="165"/>
      <c r="AG103" s="165"/>
      <c r="AH103" s="165"/>
      <c r="AI103" s="165"/>
      <c r="AJ103" s="165"/>
      <c r="AK103" s="165"/>
      <c r="AL103" s="165"/>
      <c r="AM103" s="165"/>
      <c r="AN103" s="165"/>
      <c r="AO103" s="165" t="s">
        <v>55</v>
      </c>
      <c r="AP103" s="165" t="s">
        <v>55</v>
      </c>
      <c r="AQ103" s="165" t="s">
        <v>55</v>
      </c>
      <c r="AR103" s="165" t="s">
        <v>55</v>
      </c>
      <c r="AS103" s="165"/>
      <c r="AT103" s="165"/>
      <c r="AU103" s="165" t="s">
        <v>55</v>
      </c>
      <c r="AV103" s="165"/>
      <c r="AW103" s="166"/>
      <c r="AX103" s="166"/>
      <c r="AY103" s="166"/>
      <c r="AZ103" s="166"/>
      <c r="BA103" s="166"/>
      <c r="BB103" s="166"/>
      <c r="BC103" s="166"/>
      <c r="BD103" s="166"/>
      <c r="BE103" s="166"/>
    </row>
    <row r="104" spans="1:289" s="162" customFormat="1" ht="15.75" x14ac:dyDescent="0.25">
      <c r="A104" s="81" t="s">
        <v>439</v>
      </c>
      <c r="B104" s="190">
        <v>2</v>
      </c>
      <c r="C104" s="190" t="s">
        <v>223</v>
      </c>
      <c r="D104" s="189" t="s">
        <v>146</v>
      </c>
      <c r="E104" s="198">
        <v>8434</v>
      </c>
      <c r="F104" s="198">
        <v>3532030765</v>
      </c>
      <c r="G104" s="198">
        <v>11000</v>
      </c>
      <c r="H104" s="184" t="s">
        <v>90</v>
      </c>
      <c r="I104" s="176" t="s">
        <v>173</v>
      </c>
      <c r="J104" s="165">
        <v>3</v>
      </c>
      <c r="K104" s="194">
        <f t="shared" si="5"/>
        <v>59404.799999999996</v>
      </c>
      <c r="L104" s="194">
        <f t="shared" si="5"/>
        <v>83075.199999999997</v>
      </c>
      <c r="M104" s="193">
        <v>28.56</v>
      </c>
      <c r="N104" s="193">
        <v>39.94</v>
      </c>
      <c r="O104" s="193" t="s">
        <v>282</v>
      </c>
      <c r="P104" s="193"/>
      <c r="Q104" s="165">
        <v>11</v>
      </c>
      <c r="R104" s="165">
        <v>40</v>
      </c>
      <c r="S104" s="165" t="s">
        <v>55</v>
      </c>
      <c r="T104" s="165" t="s">
        <v>494</v>
      </c>
      <c r="U104" s="165"/>
      <c r="V104" s="190" t="s">
        <v>55</v>
      </c>
      <c r="W104" s="190" t="s">
        <v>55</v>
      </c>
      <c r="X104" s="165" t="s">
        <v>269</v>
      </c>
      <c r="Y104" s="165" t="s">
        <v>55</v>
      </c>
      <c r="Z104" s="165" t="s">
        <v>33</v>
      </c>
      <c r="AA104" s="165" t="s">
        <v>35</v>
      </c>
      <c r="AB104" s="165"/>
      <c r="AC104" s="165" t="s">
        <v>55</v>
      </c>
      <c r="AD104" s="165"/>
      <c r="AE104" s="165" t="s">
        <v>55</v>
      </c>
      <c r="AF104" s="165"/>
      <c r="AG104" s="165" t="s">
        <v>55</v>
      </c>
      <c r="AH104" s="165" t="s">
        <v>55</v>
      </c>
      <c r="AI104" s="165" t="s">
        <v>55</v>
      </c>
      <c r="AJ104" s="165" t="s">
        <v>55</v>
      </c>
      <c r="AK104" s="165" t="s">
        <v>55</v>
      </c>
      <c r="AL104" s="165"/>
      <c r="AM104" s="165" t="s">
        <v>55</v>
      </c>
      <c r="AN104" s="165"/>
      <c r="AO104" s="165" t="s">
        <v>55</v>
      </c>
      <c r="AP104" s="165"/>
      <c r="AQ104" s="165" t="s">
        <v>55</v>
      </c>
      <c r="AR104" s="165" t="s">
        <v>55</v>
      </c>
      <c r="AS104" s="165"/>
      <c r="AT104" s="165"/>
      <c r="AU104" s="165" t="s">
        <v>55</v>
      </c>
      <c r="AV104" s="165" t="s">
        <v>55</v>
      </c>
      <c r="AW104" s="166"/>
      <c r="AX104" s="166"/>
      <c r="AY104" s="166"/>
      <c r="AZ104" s="166"/>
      <c r="BA104" s="166"/>
      <c r="BB104" s="166"/>
      <c r="BC104" s="166"/>
      <c r="BD104" s="166"/>
      <c r="BE104" s="166"/>
    </row>
    <row r="105" spans="1:289" s="104" customFormat="1" ht="15.75" x14ac:dyDescent="0.25">
      <c r="A105" s="250"/>
      <c r="B105" s="195">
        <v>2</v>
      </c>
      <c r="C105" s="107" t="s">
        <v>223</v>
      </c>
      <c r="D105" s="116" t="s">
        <v>187</v>
      </c>
      <c r="E105" s="125">
        <v>17921</v>
      </c>
      <c r="F105" s="125">
        <v>4355224900</v>
      </c>
      <c r="G105" s="125">
        <v>25332</v>
      </c>
      <c r="H105" s="109" t="s">
        <v>0</v>
      </c>
      <c r="I105" s="109" t="s">
        <v>177</v>
      </c>
      <c r="J105" s="107">
        <v>1</v>
      </c>
      <c r="K105" s="131">
        <v>62774.400000000001</v>
      </c>
      <c r="L105" s="127">
        <v>82867.200000000012</v>
      </c>
      <c r="M105" s="129">
        <v>30.18</v>
      </c>
      <c r="N105" s="129">
        <v>39.840000000000003</v>
      </c>
      <c r="O105" s="193"/>
      <c r="P105" s="193"/>
      <c r="Q105" s="107">
        <v>15</v>
      </c>
      <c r="R105" s="107">
        <v>40</v>
      </c>
      <c r="S105" s="107" t="s">
        <v>55</v>
      </c>
      <c r="T105" s="107" t="s">
        <v>38</v>
      </c>
      <c r="U105" s="107"/>
      <c r="V105" s="107" t="s">
        <v>55</v>
      </c>
      <c r="W105" s="107" t="s">
        <v>55</v>
      </c>
      <c r="X105" s="107"/>
      <c r="Y105" s="107" t="s">
        <v>55</v>
      </c>
      <c r="Z105" s="107" t="s">
        <v>32</v>
      </c>
      <c r="AA105" s="107" t="s">
        <v>35</v>
      </c>
      <c r="AB105" s="107"/>
      <c r="AC105" s="107" t="s">
        <v>55</v>
      </c>
      <c r="AD105" s="107" t="s">
        <v>38</v>
      </c>
      <c r="AE105" s="107" t="s">
        <v>38</v>
      </c>
      <c r="AF105" s="107" t="s">
        <v>38</v>
      </c>
      <c r="AG105" s="107" t="s">
        <v>38</v>
      </c>
      <c r="AH105" s="107" t="s">
        <v>38</v>
      </c>
      <c r="AI105" s="107" t="s">
        <v>38</v>
      </c>
      <c r="AJ105" s="107" t="s">
        <v>38</v>
      </c>
      <c r="AK105" s="107" t="s">
        <v>38</v>
      </c>
      <c r="AL105" s="107" t="s">
        <v>38</v>
      </c>
      <c r="AM105" s="107" t="s">
        <v>38</v>
      </c>
      <c r="AN105" s="107" t="s">
        <v>38</v>
      </c>
      <c r="AO105" s="107" t="s">
        <v>55</v>
      </c>
      <c r="AP105" s="107" t="s">
        <v>55</v>
      </c>
      <c r="AQ105" s="107" t="s">
        <v>55</v>
      </c>
      <c r="AR105" s="107" t="s">
        <v>55</v>
      </c>
      <c r="AS105" s="107"/>
      <c r="AT105" s="107" t="s">
        <v>38</v>
      </c>
      <c r="AU105" s="107" t="s">
        <v>55</v>
      </c>
      <c r="AV105" s="107" t="s">
        <v>38</v>
      </c>
      <c r="AW105" s="108"/>
      <c r="AX105" s="108"/>
      <c r="AY105" s="108"/>
      <c r="AZ105" s="108"/>
      <c r="BA105" s="108"/>
      <c r="BB105" s="162"/>
      <c r="BC105" s="162"/>
      <c r="BD105" s="162"/>
      <c r="BE105" s="162"/>
    </row>
    <row r="106" spans="1:289" s="104" customFormat="1" ht="15.75" x14ac:dyDescent="0.25">
      <c r="A106" s="250"/>
      <c r="B106" s="195">
        <v>2</v>
      </c>
      <c r="C106" s="107" t="s">
        <v>223</v>
      </c>
      <c r="D106" s="116" t="s">
        <v>187</v>
      </c>
      <c r="E106" s="125">
        <v>17921</v>
      </c>
      <c r="F106" s="125">
        <v>4355224900</v>
      </c>
      <c r="G106" s="125">
        <v>25332</v>
      </c>
      <c r="H106" s="109" t="s">
        <v>39</v>
      </c>
      <c r="I106" s="109" t="s">
        <v>177</v>
      </c>
      <c r="J106" s="107">
        <v>1</v>
      </c>
      <c r="K106" s="131">
        <v>57054.400000000001</v>
      </c>
      <c r="L106" s="127">
        <v>75296</v>
      </c>
      <c r="M106" s="129">
        <v>27.43</v>
      </c>
      <c r="N106" s="129">
        <v>36.200000000000003</v>
      </c>
      <c r="O106" s="129"/>
      <c r="P106" s="129"/>
      <c r="Q106" s="107">
        <v>13</v>
      </c>
      <c r="R106" s="107">
        <v>40</v>
      </c>
      <c r="S106" s="107" t="s">
        <v>55</v>
      </c>
      <c r="T106" s="107"/>
      <c r="U106" s="107"/>
      <c r="V106" s="107" t="s">
        <v>55</v>
      </c>
      <c r="W106" s="107" t="s">
        <v>55</v>
      </c>
      <c r="X106" s="107" t="s">
        <v>38</v>
      </c>
      <c r="Y106" s="107" t="s">
        <v>55</v>
      </c>
      <c r="Z106" s="107" t="s">
        <v>32</v>
      </c>
      <c r="AA106" s="107" t="s">
        <v>35</v>
      </c>
      <c r="AB106" s="107"/>
      <c r="AC106" s="107" t="s">
        <v>55</v>
      </c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 t="s">
        <v>38</v>
      </c>
      <c r="AO106" s="107" t="s">
        <v>55</v>
      </c>
      <c r="AP106" s="107" t="s">
        <v>38</v>
      </c>
      <c r="AQ106" s="107"/>
      <c r="AR106" s="107" t="s">
        <v>55</v>
      </c>
      <c r="AS106" s="107"/>
      <c r="AT106" s="107"/>
      <c r="AU106" s="107" t="s">
        <v>55</v>
      </c>
      <c r="AV106" s="107"/>
      <c r="AW106" s="108"/>
      <c r="AX106" s="108"/>
      <c r="AY106" s="108"/>
      <c r="AZ106" s="108"/>
      <c r="BA106" s="108"/>
      <c r="BB106" s="162"/>
      <c r="BC106" s="162"/>
      <c r="BD106" s="162"/>
      <c r="BE106" s="162"/>
    </row>
    <row r="107" spans="1:289" s="104" customFormat="1" ht="15.75" x14ac:dyDescent="0.25">
      <c r="A107" s="251"/>
      <c r="B107" s="195">
        <v>2</v>
      </c>
      <c r="C107" s="165" t="s">
        <v>223</v>
      </c>
      <c r="D107" s="187" t="s">
        <v>187</v>
      </c>
      <c r="E107" s="125">
        <v>17921</v>
      </c>
      <c r="F107" s="125">
        <v>4355224900</v>
      </c>
      <c r="G107" s="197">
        <v>25332</v>
      </c>
      <c r="H107" s="167" t="s">
        <v>51</v>
      </c>
      <c r="I107" s="167" t="s">
        <v>173</v>
      </c>
      <c r="J107" s="165">
        <v>2</v>
      </c>
      <c r="K107" s="207">
        <v>45801.599999999999</v>
      </c>
      <c r="L107" s="199">
        <v>60465.599999999999</v>
      </c>
      <c r="M107" s="204">
        <v>22.02</v>
      </c>
      <c r="N107" s="204">
        <v>29.07</v>
      </c>
      <c r="O107" s="204"/>
      <c r="P107" s="204"/>
      <c r="Q107" s="119">
        <v>6</v>
      </c>
      <c r="R107" s="119">
        <v>40</v>
      </c>
      <c r="S107" s="119"/>
      <c r="T107" s="119" t="s">
        <v>27</v>
      </c>
      <c r="U107" s="119" t="s">
        <v>56</v>
      </c>
      <c r="V107" s="119" t="s">
        <v>261</v>
      </c>
      <c r="W107" s="119" t="s">
        <v>262</v>
      </c>
      <c r="X107" s="119" t="s">
        <v>31</v>
      </c>
      <c r="Y107" s="119" t="s">
        <v>262</v>
      </c>
      <c r="Z107" s="119" t="s">
        <v>33</v>
      </c>
      <c r="AA107" s="119" t="s">
        <v>35</v>
      </c>
      <c r="AB107" s="119" t="s">
        <v>262</v>
      </c>
      <c r="AC107" s="119" t="s">
        <v>262</v>
      </c>
      <c r="AD107" s="119" t="s">
        <v>262</v>
      </c>
      <c r="AE107" s="119" t="s">
        <v>262</v>
      </c>
      <c r="AF107" s="119" t="s">
        <v>262</v>
      </c>
      <c r="AG107" s="119" t="s">
        <v>262</v>
      </c>
      <c r="AH107" s="119" t="s">
        <v>262</v>
      </c>
      <c r="AI107" s="119" t="s">
        <v>262</v>
      </c>
      <c r="AJ107" s="119" t="s">
        <v>262</v>
      </c>
      <c r="AK107" s="119" t="s">
        <v>262</v>
      </c>
      <c r="AL107" s="119" t="s">
        <v>262</v>
      </c>
      <c r="AM107" s="119" t="s">
        <v>262</v>
      </c>
      <c r="AN107" s="119" t="s">
        <v>262</v>
      </c>
      <c r="AO107" s="119" t="s">
        <v>262</v>
      </c>
      <c r="AP107" s="119"/>
      <c r="AQ107" s="119" t="s">
        <v>262</v>
      </c>
      <c r="AR107" s="119" t="s">
        <v>262</v>
      </c>
      <c r="AS107" s="119"/>
      <c r="AT107" s="119"/>
      <c r="AU107" s="119" t="s">
        <v>262</v>
      </c>
      <c r="AV107" s="119" t="s">
        <v>262</v>
      </c>
      <c r="AW107" s="164"/>
      <c r="AX107" s="164"/>
      <c r="AY107" s="164"/>
      <c r="AZ107" s="164"/>
      <c r="BA107" s="164"/>
      <c r="BB107" s="164"/>
      <c r="BC107" s="164"/>
      <c r="BD107" s="164"/>
      <c r="BE107" s="164"/>
      <c r="BF107" s="164"/>
      <c r="BG107" s="164"/>
      <c r="BH107" s="164"/>
      <c r="BI107" s="164"/>
      <c r="BJ107" s="164"/>
      <c r="BK107" s="164"/>
      <c r="BL107" s="164"/>
      <c r="BM107" s="164"/>
      <c r="BN107" s="164"/>
      <c r="BO107" s="164"/>
      <c r="BP107" s="164"/>
      <c r="BQ107" s="164"/>
      <c r="BR107" s="164"/>
      <c r="BS107" s="164"/>
      <c r="BT107" s="164"/>
      <c r="BU107" s="164"/>
      <c r="BV107" s="164"/>
      <c r="BW107" s="164"/>
      <c r="BX107" s="164"/>
      <c r="BY107" s="164"/>
      <c r="BZ107" s="164"/>
      <c r="CA107" s="164"/>
      <c r="CB107" s="164"/>
      <c r="CC107" s="164"/>
      <c r="CD107" s="164"/>
      <c r="CE107" s="164"/>
      <c r="CF107" s="164"/>
      <c r="CG107" s="164"/>
      <c r="CH107" s="164"/>
      <c r="CI107" s="164"/>
      <c r="CJ107" s="164"/>
      <c r="CK107" s="164"/>
      <c r="CL107" s="164"/>
      <c r="CM107" s="164"/>
      <c r="CN107" s="164"/>
      <c r="CO107" s="164"/>
      <c r="CP107" s="164"/>
      <c r="CQ107" s="164"/>
      <c r="CR107" s="164"/>
      <c r="CS107" s="164"/>
      <c r="CT107" s="164"/>
      <c r="CU107" s="164"/>
      <c r="CV107" s="164"/>
      <c r="CW107" s="164"/>
      <c r="CX107" s="164"/>
      <c r="CY107" s="164"/>
      <c r="CZ107" s="164"/>
      <c r="DA107" s="164"/>
      <c r="DB107" s="164"/>
      <c r="DC107" s="164"/>
      <c r="DD107" s="164"/>
      <c r="DE107" s="164"/>
      <c r="DF107" s="164"/>
      <c r="DG107" s="164"/>
      <c r="DH107" s="164"/>
      <c r="DI107" s="164"/>
      <c r="DJ107" s="164"/>
      <c r="DK107" s="164"/>
      <c r="DL107" s="164"/>
      <c r="DM107" s="164"/>
      <c r="DN107" s="164"/>
      <c r="DO107" s="164"/>
      <c r="DP107" s="164"/>
      <c r="DQ107" s="164"/>
      <c r="DR107" s="164"/>
      <c r="DS107" s="164"/>
      <c r="DT107" s="164"/>
      <c r="DU107" s="164"/>
      <c r="DV107" s="164"/>
      <c r="DW107" s="164"/>
      <c r="DX107" s="164"/>
      <c r="DY107" s="164"/>
      <c r="DZ107" s="164"/>
      <c r="EA107" s="164"/>
      <c r="EB107" s="164"/>
      <c r="EC107" s="164"/>
      <c r="ED107" s="164"/>
      <c r="EE107" s="164"/>
      <c r="EF107" s="164"/>
      <c r="EG107" s="164"/>
      <c r="EH107" s="164"/>
      <c r="EI107" s="164"/>
      <c r="EJ107" s="164"/>
      <c r="EK107" s="164"/>
      <c r="EL107" s="164"/>
      <c r="EM107" s="164"/>
      <c r="EN107" s="164"/>
      <c r="EO107" s="164"/>
      <c r="EP107" s="164"/>
      <c r="EQ107" s="164"/>
      <c r="ER107" s="164"/>
      <c r="ES107" s="164"/>
      <c r="ET107" s="164"/>
      <c r="EU107" s="164"/>
      <c r="EV107" s="164"/>
      <c r="EW107" s="164"/>
      <c r="EX107" s="164"/>
      <c r="EY107" s="164"/>
      <c r="EZ107" s="164"/>
      <c r="FA107" s="164"/>
      <c r="FB107" s="164"/>
      <c r="FC107" s="164"/>
      <c r="FD107" s="164"/>
      <c r="FE107" s="164"/>
      <c r="FF107" s="164"/>
      <c r="FG107" s="164"/>
      <c r="FH107" s="164"/>
      <c r="FI107" s="164"/>
      <c r="FJ107" s="164"/>
      <c r="FK107" s="164"/>
      <c r="FL107" s="164"/>
      <c r="FM107" s="164"/>
      <c r="FN107" s="164"/>
      <c r="FO107" s="164"/>
      <c r="FP107" s="164"/>
      <c r="FQ107" s="164"/>
      <c r="FR107" s="164"/>
      <c r="FS107" s="164"/>
      <c r="FT107" s="164"/>
      <c r="FU107" s="164"/>
      <c r="FV107" s="164"/>
      <c r="FW107" s="164"/>
      <c r="FX107" s="164"/>
      <c r="FY107" s="164"/>
      <c r="FZ107" s="164"/>
      <c r="GA107" s="164"/>
      <c r="GB107" s="164"/>
      <c r="GC107" s="164"/>
      <c r="GD107" s="164"/>
      <c r="GE107" s="164"/>
      <c r="GF107" s="164"/>
      <c r="GG107" s="164"/>
      <c r="GH107" s="164"/>
      <c r="GI107" s="164"/>
      <c r="GJ107" s="164"/>
      <c r="GK107" s="164"/>
      <c r="GL107" s="164"/>
      <c r="GM107" s="164"/>
      <c r="GN107" s="164"/>
      <c r="GO107" s="164"/>
      <c r="GP107" s="164"/>
      <c r="GQ107" s="164"/>
      <c r="GR107" s="164"/>
      <c r="GS107" s="164"/>
      <c r="GT107" s="164"/>
      <c r="GU107" s="164"/>
      <c r="GV107" s="164"/>
      <c r="GW107" s="164"/>
      <c r="GX107" s="164"/>
      <c r="GY107" s="164"/>
      <c r="GZ107" s="164"/>
      <c r="HA107" s="164"/>
      <c r="HB107" s="164"/>
      <c r="HC107" s="164"/>
      <c r="HD107" s="164"/>
      <c r="HE107" s="164"/>
      <c r="HF107" s="164"/>
      <c r="HG107" s="164"/>
      <c r="HH107" s="164"/>
      <c r="HI107" s="164"/>
      <c r="HJ107" s="164"/>
      <c r="HK107" s="164"/>
      <c r="HL107" s="164"/>
      <c r="HM107" s="164"/>
      <c r="HN107" s="164"/>
      <c r="HO107" s="164"/>
      <c r="HP107" s="164"/>
      <c r="HQ107" s="164"/>
      <c r="HR107" s="164"/>
      <c r="HS107" s="164"/>
      <c r="HT107" s="164"/>
      <c r="HU107" s="164"/>
      <c r="HV107" s="164"/>
      <c r="HW107" s="164"/>
      <c r="HX107" s="164"/>
      <c r="HY107" s="164"/>
      <c r="HZ107" s="164"/>
      <c r="IA107" s="164"/>
      <c r="IB107" s="164"/>
      <c r="IC107" s="164"/>
      <c r="ID107" s="164"/>
      <c r="IE107" s="164"/>
      <c r="IF107" s="164"/>
      <c r="IG107" s="164"/>
      <c r="IH107" s="164"/>
      <c r="II107" s="164"/>
      <c r="IJ107" s="164"/>
      <c r="IK107" s="164"/>
      <c r="IL107" s="164"/>
      <c r="IM107" s="164"/>
      <c r="IN107" s="164"/>
      <c r="IO107" s="164"/>
      <c r="IP107" s="164"/>
      <c r="IQ107" s="164"/>
      <c r="IR107" s="164"/>
      <c r="IS107" s="164"/>
      <c r="IT107" s="164"/>
      <c r="IU107" s="164"/>
      <c r="IV107" s="164"/>
      <c r="IW107" s="164"/>
      <c r="IX107" s="164"/>
      <c r="IY107" s="164"/>
      <c r="IZ107" s="164"/>
      <c r="JA107" s="164"/>
      <c r="JB107" s="164"/>
      <c r="JC107" s="164"/>
      <c r="JD107" s="164"/>
      <c r="JE107" s="164"/>
      <c r="JF107" s="164"/>
      <c r="JG107" s="164"/>
      <c r="JH107" s="164"/>
      <c r="JI107" s="164"/>
      <c r="JJ107" s="164"/>
      <c r="JK107" s="164"/>
      <c r="JL107" s="164"/>
      <c r="JM107" s="164"/>
      <c r="JN107" s="164"/>
      <c r="JO107" s="164"/>
      <c r="JP107" s="164"/>
      <c r="JQ107" s="164"/>
      <c r="JR107" s="164"/>
      <c r="JS107" s="164"/>
      <c r="JT107" s="164"/>
      <c r="JU107" s="164"/>
      <c r="JV107" s="164"/>
      <c r="JW107" s="164"/>
      <c r="JX107" s="164"/>
      <c r="JY107" s="164"/>
      <c r="JZ107" s="164"/>
      <c r="KA107" s="164"/>
      <c r="KB107" s="164"/>
      <c r="KC107" s="164"/>
    </row>
    <row r="108" spans="1:289" s="104" customFormat="1" ht="15.75" x14ac:dyDescent="0.25">
      <c r="A108" s="251"/>
      <c r="B108" s="195">
        <v>2</v>
      </c>
      <c r="C108" s="107" t="s">
        <v>223</v>
      </c>
      <c r="D108" s="116" t="s">
        <v>187</v>
      </c>
      <c r="E108" s="125">
        <v>17921</v>
      </c>
      <c r="F108" s="125">
        <v>4355224900</v>
      </c>
      <c r="G108" s="125">
        <v>25332</v>
      </c>
      <c r="H108" s="109" t="s">
        <v>52</v>
      </c>
      <c r="I108" s="109" t="s">
        <v>173</v>
      </c>
      <c r="J108" s="107">
        <v>1</v>
      </c>
      <c r="K108" s="131">
        <v>48672</v>
      </c>
      <c r="L108" s="127">
        <v>64251.200000000004</v>
      </c>
      <c r="M108" s="129">
        <v>23.4</v>
      </c>
      <c r="N108" s="129">
        <v>30.89</v>
      </c>
      <c r="O108" s="129"/>
      <c r="P108" s="129"/>
      <c r="Q108" s="190">
        <v>6</v>
      </c>
      <c r="R108" s="190">
        <v>40</v>
      </c>
      <c r="S108" s="190"/>
      <c r="T108" s="190" t="s">
        <v>29</v>
      </c>
      <c r="U108" s="190" t="s">
        <v>56</v>
      </c>
      <c r="V108" s="190"/>
      <c r="W108" s="190"/>
      <c r="X108" s="190" t="s">
        <v>38</v>
      </c>
      <c r="Y108" s="190" t="s">
        <v>262</v>
      </c>
      <c r="Z108" s="190" t="s">
        <v>33</v>
      </c>
      <c r="AA108" s="190" t="s">
        <v>35</v>
      </c>
      <c r="AB108" s="190"/>
      <c r="AC108" s="190"/>
      <c r="AD108" s="190"/>
      <c r="AE108" s="190"/>
      <c r="AF108" s="190"/>
      <c r="AG108" s="190"/>
      <c r="AH108" s="190"/>
      <c r="AI108" s="190"/>
      <c r="AJ108" s="190"/>
      <c r="AK108" s="190"/>
      <c r="AL108" s="190"/>
      <c r="AM108" s="190"/>
      <c r="AN108" s="190"/>
      <c r="AO108" s="190" t="s">
        <v>262</v>
      </c>
      <c r="AP108" s="190" t="s">
        <v>262</v>
      </c>
      <c r="AQ108" s="190"/>
      <c r="AR108" s="190" t="s">
        <v>262</v>
      </c>
      <c r="AS108" s="190" t="s">
        <v>262</v>
      </c>
      <c r="AT108" s="190"/>
      <c r="AU108" s="190" t="s">
        <v>262</v>
      </c>
      <c r="AV108" s="190" t="s">
        <v>262</v>
      </c>
      <c r="AW108" s="164"/>
      <c r="AX108" s="164"/>
      <c r="AY108" s="164"/>
      <c r="AZ108" s="164"/>
      <c r="BA108" s="164"/>
      <c r="BB108" s="164"/>
      <c r="BC108" s="164"/>
      <c r="BD108" s="164"/>
      <c r="BE108" s="164"/>
      <c r="BF108" s="164"/>
      <c r="BG108" s="164"/>
      <c r="BH108" s="164"/>
      <c r="BI108" s="164"/>
      <c r="BJ108" s="164"/>
      <c r="BK108" s="164"/>
      <c r="BL108" s="164"/>
      <c r="BM108" s="164"/>
      <c r="BN108" s="164"/>
      <c r="BO108" s="164"/>
      <c r="BP108" s="164"/>
      <c r="BQ108" s="164"/>
      <c r="BR108" s="164"/>
      <c r="BS108" s="164"/>
      <c r="BT108" s="164"/>
      <c r="BU108" s="164"/>
      <c r="BV108" s="164"/>
      <c r="BW108" s="164"/>
      <c r="BX108" s="164"/>
      <c r="BY108" s="164"/>
      <c r="BZ108" s="164"/>
      <c r="CA108" s="164"/>
      <c r="CB108" s="164"/>
      <c r="CC108" s="164"/>
      <c r="CD108" s="164"/>
      <c r="CE108" s="164"/>
      <c r="CF108" s="164"/>
      <c r="CG108" s="164"/>
      <c r="CH108" s="164"/>
      <c r="CI108" s="164"/>
      <c r="CJ108" s="164"/>
      <c r="CK108" s="164"/>
      <c r="CL108" s="164"/>
      <c r="CM108" s="164"/>
      <c r="CN108" s="164"/>
      <c r="CO108" s="164"/>
      <c r="CP108" s="164"/>
      <c r="CQ108" s="164"/>
      <c r="CR108" s="164"/>
      <c r="CS108" s="164"/>
      <c r="CT108" s="164"/>
      <c r="CU108" s="164"/>
      <c r="CV108" s="164"/>
      <c r="CW108" s="164"/>
      <c r="CX108" s="164"/>
      <c r="CY108" s="164"/>
      <c r="CZ108" s="164"/>
      <c r="DA108" s="164"/>
      <c r="DB108" s="164"/>
      <c r="DC108" s="164"/>
      <c r="DD108" s="164"/>
      <c r="DE108" s="164"/>
      <c r="DF108" s="164"/>
      <c r="DG108" s="164"/>
      <c r="DH108" s="164"/>
      <c r="DI108" s="164"/>
      <c r="DJ108" s="164"/>
      <c r="DK108" s="164"/>
      <c r="DL108" s="164"/>
      <c r="DM108" s="164"/>
      <c r="DN108" s="164"/>
      <c r="DO108" s="164"/>
      <c r="DP108" s="164"/>
      <c r="DQ108" s="164"/>
      <c r="DR108" s="164"/>
      <c r="DS108" s="164"/>
      <c r="DT108" s="164"/>
      <c r="DU108" s="164"/>
      <c r="DV108" s="164"/>
      <c r="DW108" s="164"/>
      <c r="DX108" s="164"/>
      <c r="DY108" s="164"/>
      <c r="DZ108" s="164"/>
      <c r="EA108" s="164"/>
      <c r="EB108" s="164"/>
      <c r="EC108" s="164"/>
      <c r="ED108" s="164"/>
      <c r="EE108" s="164"/>
      <c r="EF108" s="164"/>
      <c r="EG108" s="164"/>
      <c r="EH108" s="164"/>
      <c r="EI108" s="164"/>
      <c r="EJ108" s="164"/>
      <c r="EK108" s="164"/>
      <c r="EL108" s="164"/>
      <c r="EM108" s="164"/>
      <c r="EN108" s="164"/>
      <c r="EO108" s="164"/>
      <c r="EP108" s="164"/>
      <c r="EQ108" s="164"/>
      <c r="ER108" s="164"/>
      <c r="ES108" s="164"/>
      <c r="ET108" s="164"/>
      <c r="EU108" s="164"/>
      <c r="EV108" s="164"/>
      <c r="EW108" s="164"/>
      <c r="EX108" s="164"/>
      <c r="EY108" s="164"/>
      <c r="EZ108" s="164"/>
      <c r="FA108" s="164"/>
      <c r="FB108" s="164"/>
      <c r="FC108" s="164"/>
      <c r="FD108" s="164"/>
      <c r="FE108" s="164"/>
      <c r="FF108" s="164"/>
      <c r="FG108" s="164"/>
      <c r="FH108" s="164"/>
      <c r="FI108" s="164"/>
      <c r="FJ108" s="164"/>
      <c r="FK108" s="164"/>
      <c r="FL108" s="164"/>
      <c r="FM108" s="164"/>
      <c r="FN108" s="164"/>
      <c r="FO108" s="164"/>
      <c r="FP108" s="164"/>
      <c r="FQ108" s="164"/>
      <c r="FR108" s="164"/>
      <c r="FS108" s="164"/>
      <c r="FT108" s="164"/>
      <c r="FU108" s="164"/>
      <c r="FV108" s="164"/>
      <c r="FW108" s="164"/>
      <c r="FX108" s="164"/>
      <c r="FY108" s="164"/>
      <c r="FZ108" s="164"/>
      <c r="GA108" s="164"/>
      <c r="GB108" s="164"/>
      <c r="GC108" s="164"/>
      <c r="GD108" s="164"/>
      <c r="GE108" s="164"/>
      <c r="GF108" s="164"/>
      <c r="GG108" s="164"/>
      <c r="GH108" s="164"/>
      <c r="GI108" s="164"/>
      <c r="GJ108" s="164"/>
      <c r="GK108" s="164"/>
      <c r="GL108" s="164"/>
      <c r="GM108" s="164"/>
      <c r="GN108" s="164"/>
      <c r="GO108" s="164"/>
      <c r="GP108" s="164"/>
      <c r="GQ108" s="164"/>
      <c r="GR108" s="164"/>
      <c r="GS108" s="164"/>
      <c r="GT108" s="164"/>
      <c r="GU108" s="164"/>
      <c r="GV108" s="164"/>
      <c r="GW108" s="164"/>
      <c r="GX108" s="164"/>
      <c r="GY108" s="164"/>
      <c r="GZ108" s="164"/>
      <c r="HA108" s="164"/>
      <c r="HB108" s="164"/>
      <c r="HC108" s="164"/>
      <c r="HD108" s="164"/>
      <c r="HE108" s="164"/>
      <c r="HF108" s="164"/>
      <c r="HG108" s="164"/>
      <c r="HH108" s="164"/>
      <c r="HI108" s="164"/>
      <c r="HJ108" s="164"/>
      <c r="HK108" s="164"/>
      <c r="HL108" s="164"/>
      <c r="HM108" s="164"/>
      <c r="HN108" s="164"/>
      <c r="HO108" s="164"/>
      <c r="HP108" s="164"/>
      <c r="HQ108" s="164"/>
      <c r="HR108" s="164"/>
      <c r="HS108" s="164"/>
      <c r="HT108" s="164"/>
      <c r="HU108" s="164"/>
      <c r="HV108" s="164"/>
      <c r="HW108" s="164"/>
      <c r="HX108" s="164"/>
      <c r="HY108" s="164"/>
      <c r="HZ108" s="164"/>
      <c r="IA108" s="164"/>
      <c r="IB108" s="164"/>
      <c r="IC108" s="164"/>
      <c r="ID108" s="164"/>
      <c r="IE108" s="164"/>
      <c r="IF108" s="164"/>
      <c r="IG108" s="164"/>
      <c r="IH108" s="164"/>
      <c r="II108" s="164"/>
      <c r="IJ108" s="164"/>
      <c r="IK108" s="164"/>
      <c r="IL108" s="164"/>
      <c r="IM108" s="164"/>
      <c r="IN108" s="164"/>
      <c r="IO108" s="164"/>
      <c r="IP108" s="164"/>
      <c r="IQ108" s="164"/>
      <c r="IR108" s="164"/>
      <c r="IS108" s="164"/>
      <c r="IT108" s="164"/>
      <c r="IU108" s="164"/>
      <c r="IV108" s="164"/>
      <c r="IW108" s="164"/>
      <c r="IX108" s="164"/>
      <c r="IY108" s="164"/>
      <c r="IZ108" s="164"/>
      <c r="JA108" s="164"/>
      <c r="JB108" s="164"/>
      <c r="JC108" s="164"/>
      <c r="JD108" s="164"/>
      <c r="JE108" s="164"/>
      <c r="JF108" s="164"/>
      <c r="JG108" s="164"/>
      <c r="JH108" s="164"/>
      <c r="JI108" s="164"/>
      <c r="JJ108" s="164"/>
      <c r="JK108" s="164"/>
      <c r="JL108" s="164"/>
      <c r="JM108" s="164"/>
      <c r="JN108" s="164"/>
      <c r="JO108" s="164"/>
      <c r="JP108" s="164"/>
      <c r="JQ108" s="164"/>
      <c r="JR108" s="164"/>
      <c r="JS108" s="164"/>
      <c r="JT108" s="164"/>
      <c r="JU108" s="164"/>
      <c r="JV108" s="164"/>
      <c r="JW108" s="164"/>
      <c r="JX108" s="164"/>
      <c r="JY108" s="164"/>
      <c r="JZ108" s="164"/>
      <c r="KA108" s="164"/>
      <c r="KB108" s="164"/>
      <c r="KC108" s="164"/>
    </row>
    <row r="109" spans="1:289" s="104" customFormat="1" ht="15.75" x14ac:dyDescent="0.25">
      <c r="A109" s="251"/>
      <c r="B109" s="195">
        <v>2</v>
      </c>
      <c r="C109" s="107" t="s">
        <v>223</v>
      </c>
      <c r="D109" s="116" t="s">
        <v>187</v>
      </c>
      <c r="E109" s="125">
        <v>17921</v>
      </c>
      <c r="F109" s="125">
        <v>4355224900</v>
      </c>
      <c r="G109" s="125">
        <v>25332</v>
      </c>
      <c r="H109" s="109" t="s">
        <v>53</v>
      </c>
      <c r="I109" s="109" t="s">
        <v>176</v>
      </c>
      <c r="J109" s="107">
        <v>1</v>
      </c>
      <c r="K109" s="131">
        <v>45801.599999999999</v>
      </c>
      <c r="L109" s="127">
        <v>60465.599999999999</v>
      </c>
      <c r="M109" s="129">
        <v>22.02</v>
      </c>
      <c r="N109" s="129">
        <v>29.07</v>
      </c>
      <c r="O109" s="129"/>
      <c r="P109" s="129"/>
      <c r="Q109" s="190">
        <v>6</v>
      </c>
      <c r="R109" s="190">
        <v>40</v>
      </c>
      <c r="S109" s="190" t="s">
        <v>262</v>
      </c>
      <c r="T109" s="190" t="s">
        <v>28</v>
      </c>
      <c r="U109" s="190" t="s">
        <v>56</v>
      </c>
      <c r="V109" s="190" t="s">
        <v>262</v>
      </c>
      <c r="W109" s="190" t="s">
        <v>261</v>
      </c>
      <c r="X109" s="190"/>
      <c r="Y109" s="190" t="s">
        <v>262</v>
      </c>
      <c r="Z109" s="190" t="s">
        <v>33</v>
      </c>
      <c r="AA109" s="190" t="s">
        <v>35</v>
      </c>
      <c r="AB109" s="190"/>
      <c r="AC109" s="190"/>
      <c r="AD109" s="190"/>
      <c r="AE109" s="190"/>
      <c r="AF109" s="190"/>
      <c r="AG109" s="190"/>
      <c r="AH109" s="190" t="s">
        <v>262</v>
      </c>
      <c r="AI109" s="190" t="s">
        <v>262</v>
      </c>
      <c r="AJ109" s="190" t="s">
        <v>262</v>
      </c>
      <c r="AK109" s="190" t="s">
        <v>262</v>
      </c>
      <c r="AL109" s="190" t="s">
        <v>262</v>
      </c>
      <c r="AM109" s="190"/>
      <c r="AN109" s="190"/>
      <c r="AO109" s="190" t="s">
        <v>262</v>
      </c>
      <c r="AP109" s="190"/>
      <c r="AQ109" s="190"/>
      <c r="AR109" s="190" t="s">
        <v>262</v>
      </c>
      <c r="AS109" s="190"/>
      <c r="AT109" s="190"/>
      <c r="AU109" s="190"/>
      <c r="AV109" s="190" t="s">
        <v>262</v>
      </c>
      <c r="AW109" s="164"/>
      <c r="AX109" s="164"/>
      <c r="AY109" s="164"/>
      <c r="AZ109" s="164"/>
      <c r="BA109" s="164"/>
      <c r="BB109" s="164"/>
      <c r="BC109" s="164"/>
      <c r="BD109" s="164"/>
      <c r="BE109" s="164"/>
      <c r="BF109" s="164"/>
      <c r="BG109" s="164"/>
      <c r="BH109" s="164"/>
      <c r="BI109" s="164"/>
      <c r="BJ109" s="164"/>
      <c r="BK109" s="164"/>
      <c r="BL109" s="164"/>
      <c r="BM109" s="164"/>
      <c r="BN109" s="164"/>
      <c r="BO109" s="164"/>
      <c r="BP109" s="164"/>
      <c r="BQ109" s="164"/>
      <c r="BR109" s="164"/>
      <c r="BS109" s="164"/>
      <c r="BT109" s="164"/>
      <c r="BU109" s="164"/>
      <c r="BV109" s="164"/>
      <c r="BW109" s="164"/>
      <c r="BX109" s="164"/>
      <c r="BY109" s="164"/>
      <c r="BZ109" s="164"/>
      <c r="CA109" s="164"/>
      <c r="CB109" s="164"/>
      <c r="CC109" s="164"/>
      <c r="CD109" s="164"/>
      <c r="CE109" s="164"/>
      <c r="CF109" s="164"/>
      <c r="CG109" s="164"/>
      <c r="CH109" s="164"/>
      <c r="CI109" s="164"/>
      <c r="CJ109" s="164"/>
      <c r="CK109" s="164"/>
      <c r="CL109" s="164"/>
      <c r="CM109" s="164"/>
      <c r="CN109" s="164"/>
      <c r="CO109" s="164"/>
      <c r="CP109" s="164"/>
      <c r="CQ109" s="164"/>
      <c r="CR109" s="164"/>
      <c r="CS109" s="164"/>
      <c r="CT109" s="164"/>
      <c r="CU109" s="164"/>
      <c r="CV109" s="164"/>
      <c r="CW109" s="164"/>
      <c r="CX109" s="164"/>
      <c r="CY109" s="164"/>
      <c r="CZ109" s="164"/>
      <c r="DA109" s="164"/>
      <c r="DB109" s="164"/>
      <c r="DC109" s="164"/>
      <c r="DD109" s="164"/>
      <c r="DE109" s="164"/>
      <c r="DF109" s="164"/>
      <c r="DG109" s="164"/>
      <c r="DH109" s="164"/>
      <c r="DI109" s="164"/>
      <c r="DJ109" s="164"/>
      <c r="DK109" s="164"/>
      <c r="DL109" s="164"/>
      <c r="DM109" s="164"/>
      <c r="DN109" s="164"/>
      <c r="DO109" s="164"/>
      <c r="DP109" s="164"/>
      <c r="DQ109" s="164"/>
      <c r="DR109" s="164"/>
      <c r="DS109" s="164"/>
      <c r="DT109" s="164"/>
      <c r="DU109" s="164"/>
      <c r="DV109" s="164"/>
      <c r="DW109" s="164"/>
      <c r="DX109" s="164"/>
      <c r="DY109" s="164"/>
      <c r="DZ109" s="164"/>
      <c r="EA109" s="164"/>
      <c r="EB109" s="164"/>
      <c r="EC109" s="164"/>
      <c r="ED109" s="164"/>
      <c r="EE109" s="164"/>
      <c r="EF109" s="164"/>
      <c r="EG109" s="164"/>
      <c r="EH109" s="164"/>
      <c r="EI109" s="164"/>
      <c r="EJ109" s="164"/>
      <c r="EK109" s="164"/>
      <c r="EL109" s="164"/>
      <c r="EM109" s="164"/>
      <c r="EN109" s="164"/>
      <c r="EO109" s="164"/>
      <c r="EP109" s="164"/>
      <c r="EQ109" s="164"/>
      <c r="ER109" s="164"/>
      <c r="ES109" s="164"/>
      <c r="ET109" s="164"/>
      <c r="EU109" s="164"/>
      <c r="EV109" s="164"/>
      <c r="EW109" s="164"/>
      <c r="EX109" s="164"/>
      <c r="EY109" s="164"/>
      <c r="EZ109" s="164"/>
      <c r="FA109" s="164"/>
      <c r="FB109" s="164"/>
      <c r="FC109" s="164"/>
      <c r="FD109" s="164"/>
      <c r="FE109" s="164"/>
      <c r="FF109" s="164"/>
      <c r="FG109" s="164"/>
      <c r="FH109" s="164"/>
      <c r="FI109" s="164"/>
      <c r="FJ109" s="164"/>
      <c r="FK109" s="164"/>
      <c r="FL109" s="164"/>
      <c r="FM109" s="164"/>
      <c r="FN109" s="164"/>
      <c r="FO109" s="164"/>
      <c r="FP109" s="164"/>
      <c r="FQ109" s="164"/>
      <c r="FR109" s="164"/>
      <c r="FS109" s="164"/>
      <c r="FT109" s="164"/>
      <c r="FU109" s="164"/>
      <c r="FV109" s="164"/>
      <c r="FW109" s="164"/>
      <c r="FX109" s="164"/>
      <c r="FY109" s="164"/>
      <c r="FZ109" s="164"/>
      <c r="GA109" s="164"/>
      <c r="GB109" s="164"/>
      <c r="GC109" s="164"/>
      <c r="GD109" s="164"/>
      <c r="GE109" s="164"/>
      <c r="GF109" s="164"/>
      <c r="GG109" s="164"/>
      <c r="GH109" s="164"/>
      <c r="GI109" s="164"/>
      <c r="GJ109" s="164"/>
      <c r="GK109" s="164"/>
      <c r="GL109" s="164"/>
      <c r="GM109" s="164"/>
      <c r="GN109" s="164"/>
      <c r="GO109" s="164"/>
      <c r="GP109" s="164"/>
      <c r="GQ109" s="164"/>
      <c r="GR109" s="164"/>
      <c r="GS109" s="164"/>
      <c r="GT109" s="164"/>
      <c r="GU109" s="164"/>
      <c r="GV109" s="164"/>
      <c r="GW109" s="164"/>
      <c r="GX109" s="164"/>
      <c r="GY109" s="164"/>
      <c r="GZ109" s="164"/>
      <c r="HA109" s="164"/>
      <c r="HB109" s="164"/>
      <c r="HC109" s="164"/>
      <c r="HD109" s="164"/>
      <c r="HE109" s="164"/>
      <c r="HF109" s="164"/>
      <c r="HG109" s="164"/>
      <c r="HH109" s="164"/>
      <c r="HI109" s="164"/>
      <c r="HJ109" s="164"/>
      <c r="HK109" s="164"/>
      <c r="HL109" s="164"/>
      <c r="HM109" s="164"/>
      <c r="HN109" s="164"/>
      <c r="HO109" s="164"/>
      <c r="HP109" s="164"/>
      <c r="HQ109" s="164"/>
      <c r="HR109" s="164"/>
      <c r="HS109" s="164"/>
      <c r="HT109" s="164"/>
      <c r="HU109" s="164"/>
      <c r="HV109" s="164"/>
      <c r="HW109" s="164"/>
      <c r="HX109" s="164"/>
      <c r="HY109" s="164"/>
      <c r="HZ109" s="164"/>
      <c r="IA109" s="164"/>
      <c r="IB109" s="164"/>
      <c r="IC109" s="164"/>
      <c r="ID109" s="164"/>
      <c r="IE109" s="164"/>
      <c r="IF109" s="164"/>
      <c r="IG109" s="164"/>
      <c r="IH109" s="164"/>
      <c r="II109" s="164"/>
      <c r="IJ109" s="164"/>
      <c r="IK109" s="164"/>
      <c r="IL109" s="164"/>
      <c r="IM109" s="164"/>
      <c r="IN109" s="164"/>
      <c r="IO109" s="164"/>
      <c r="IP109" s="164"/>
      <c r="IQ109" s="164"/>
      <c r="IR109" s="164"/>
      <c r="IS109" s="164"/>
      <c r="IT109" s="164"/>
      <c r="IU109" s="164"/>
      <c r="IV109" s="164"/>
      <c r="IW109" s="164"/>
      <c r="IX109" s="164"/>
      <c r="IY109" s="164"/>
      <c r="IZ109" s="164"/>
      <c r="JA109" s="164"/>
      <c r="JB109" s="164"/>
      <c r="JC109" s="164"/>
      <c r="JD109" s="164"/>
      <c r="JE109" s="164"/>
      <c r="JF109" s="164"/>
      <c r="JG109" s="164"/>
      <c r="JH109" s="164"/>
      <c r="JI109" s="164"/>
      <c r="JJ109" s="164"/>
      <c r="JK109" s="164"/>
      <c r="JL109" s="164"/>
      <c r="JM109" s="164"/>
      <c r="JN109" s="164"/>
      <c r="JO109" s="164"/>
      <c r="JP109" s="164"/>
      <c r="JQ109" s="164"/>
      <c r="JR109" s="164"/>
      <c r="JS109" s="164"/>
      <c r="JT109" s="164"/>
      <c r="JU109" s="164"/>
      <c r="JV109" s="164"/>
      <c r="JW109" s="164"/>
      <c r="JX109" s="164"/>
      <c r="JY109" s="164"/>
      <c r="JZ109" s="164"/>
      <c r="KA109" s="164"/>
      <c r="KB109" s="164"/>
      <c r="KC109" s="164"/>
    </row>
    <row r="110" spans="1:289" s="104" customFormat="1" ht="15.75" x14ac:dyDescent="0.25">
      <c r="A110" s="250"/>
      <c r="B110" s="195">
        <v>2</v>
      </c>
      <c r="C110" s="107" t="s">
        <v>223</v>
      </c>
      <c r="D110" s="116" t="s">
        <v>187</v>
      </c>
      <c r="E110" s="125">
        <v>17921</v>
      </c>
      <c r="F110" s="125">
        <v>4355224900</v>
      </c>
      <c r="G110" s="125">
        <v>25332</v>
      </c>
      <c r="H110" s="109" t="s">
        <v>54</v>
      </c>
      <c r="I110" s="109" t="s">
        <v>176</v>
      </c>
      <c r="J110" s="107">
        <v>1</v>
      </c>
      <c r="K110" s="131">
        <v>37419.199999999997</v>
      </c>
      <c r="L110" s="127">
        <v>49400</v>
      </c>
      <c r="M110" s="129">
        <v>17.989999999999998</v>
      </c>
      <c r="N110" s="129">
        <v>23.75</v>
      </c>
      <c r="O110" s="129"/>
      <c r="P110" s="129"/>
      <c r="Q110" s="107">
        <v>8</v>
      </c>
      <c r="R110" s="107">
        <v>40</v>
      </c>
      <c r="S110" s="107"/>
      <c r="T110" s="107" t="s">
        <v>27</v>
      </c>
      <c r="U110" s="107"/>
      <c r="V110" s="107"/>
      <c r="W110" s="107" t="s">
        <v>55</v>
      </c>
      <c r="X110" s="107" t="s">
        <v>38</v>
      </c>
      <c r="Y110" s="107" t="s">
        <v>55</v>
      </c>
      <c r="Z110" s="107" t="s">
        <v>38</v>
      </c>
      <c r="AA110" s="107" t="s">
        <v>35</v>
      </c>
      <c r="AB110" s="107"/>
      <c r="AC110" s="107" t="s">
        <v>55</v>
      </c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 t="s">
        <v>55</v>
      </c>
      <c r="AO110" s="107" t="s">
        <v>55</v>
      </c>
      <c r="AP110" s="107" t="s">
        <v>55</v>
      </c>
      <c r="AQ110" s="107"/>
      <c r="AR110" s="107" t="s">
        <v>55</v>
      </c>
      <c r="AS110" s="107"/>
      <c r="AT110" s="107"/>
      <c r="AU110" s="107" t="s">
        <v>55</v>
      </c>
      <c r="AV110" s="107"/>
      <c r="AW110" s="105"/>
      <c r="AX110" s="105"/>
      <c r="AY110" s="105"/>
      <c r="AZ110" s="105"/>
      <c r="BA110" s="105"/>
      <c r="BB110" s="166"/>
      <c r="BC110" s="166"/>
      <c r="BD110" s="166"/>
      <c r="BE110" s="166"/>
      <c r="BF110" s="166"/>
      <c r="BG110" s="166"/>
      <c r="BH110" s="166"/>
      <c r="BI110" s="166"/>
      <c r="BJ110" s="166"/>
      <c r="BK110" s="166"/>
      <c r="BL110" s="166"/>
      <c r="BM110" s="166"/>
      <c r="BN110" s="166"/>
      <c r="BO110" s="166"/>
      <c r="BP110" s="166"/>
      <c r="BQ110" s="166"/>
      <c r="BR110" s="166"/>
      <c r="BS110" s="166"/>
      <c r="BT110" s="166"/>
      <c r="BU110" s="166"/>
      <c r="BV110" s="166"/>
      <c r="BW110" s="166"/>
      <c r="BX110" s="166"/>
      <c r="BY110" s="166"/>
      <c r="BZ110" s="166"/>
      <c r="CA110" s="166"/>
      <c r="CB110" s="166"/>
      <c r="CC110" s="166"/>
      <c r="CD110" s="166"/>
      <c r="CE110" s="166"/>
      <c r="CF110" s="166"/>
      <c r="CG110" s="166"/>
      <c r="CH110" s="166"/>
      <c r="CI110" s="166"/>
      <c r="CJ110" s="166"/>
      <c r="CK110" s="166"/>
      <c r="CL110" s="166"/>
      <c r="CM110" s="166"/>
      <c r="CN110" s="166"/>
      <c r="CO110" s="166"/>
      <c r="CP110" s="166"/>
      <c r="CQ110" s="166"/>
      <c r="CR110" s="166"/>
      <c r="CS110" s="166"/>
      <c r="CT110" s="166"/>
      <c r="CU110" s="166"/>
      <c r="CV110" s="166"/>
      <c r="CW110" s="166"/>
      <c r="CX110" s="166"/>
      <c r="CY110" s="166"/>
      <c r="CZ110" s="166"/>
      <c r="DA110" s="166"/>
      <c r="DB110" s="166"/>
      <c r="DC110" s="166"/>
      <c r="DD110" s="166"/>
      <c r="DE110" s="166"/>
      <c r="DF110" s="166"/>
      <c r="DG110" s="166"/>
      <c r="DH110" s="166"/>
      <c r="DI110" s="166"/>
      <c r="DJ110" s="166"/>
      <c r="DK110" s="166"/>
      <c r="DL110" s="166"/>
      <c r="DM110" s="166"/>
      <c r="DN110" s="166"/>
      <c r="DO110" s="166"/>
      <c r="DP110" s="166"/>
      <c r="DQ110" s="166"/>
      <c r="DR110" s="166"/>
      <c r="DS110" s="166"/>
      <c r="DT110" s="166"/>
      <c r="DU110" s="166"/>
      <c r="DV110" s="166"/>
      <c r="DW110" s="166"/>
      <c r="DX110" s="166"/>
      <c r="DY110" s="166"/>
      <c r="DZ110" s="166"/>
      <c r="EA110" s="166"/>
      <c r="EB110" s="166"/>
      <c r="EC110" s="166"/>
      <c r="ED110" s="166"/>
      <c r="EE110" s="166"/>
      <c r="EF110" s="166"/>
      <c r="EG110" s="166"/>
      <c r="EH110" s="166"/>
      <c r="EI110" s="166"/>
      <c r="EJ110" s="166"/>
      <c r="EK110" s="166"/>
      <c r="EL110" s="166"/>
      <c r="EM110" s="166"/>
      <c r="EN110" s="166"/>
      <c r="EO110" s="166"/>
      <c r="EP110" s="166"/>
      <c r="EQ110" s="166"/>
      <c r="ER110" s="166"/>
      <c r="ES110" s="166"/>
      <c r="ET110" s="166"/>
      <c r="EU110" s="166"/>
      <c r="EV110" s="166"/>
      <c r="EW110" s="166"/>
      <c r="EX110" s="166"/>
      <c r="EY110" s="166"/>
      <c r="EZ110" s="166"/>
      <c r="FA110" s="166"/>
      <c r="FB110" s="166"/>
      <c r="FC110" s="166"/>
      <c r="FD110" s="166"/>
      <c r="FE110" s="166"/>
      <c r="FF110" s="166"/>
      <c r="FG110" s="166"/>
      <c r="FH110" s="166"/>
      <c r="FI110" s="166"/>
      <c r="FJ110" s="166"/>
      <c r="FK110" s="166"/>
      <c r="FL110" s="166"/>
      <c r="FM110" s="166"/>
      <c r="FN110" s="166"/>
      <c r="FO110" s="166"/>
      <c r="FP110" s="166"/>
      <c r="FQ110" s="166"/>
      <c r="FR110" s="166"/>
      <c r="FS110" s="166"/>
      <c r="FT110" s="166"/>
      <c r="FU110" s="166"/>
      <c r="FV110" s="166"/>
      <c r="FW110" s="166"/>
      <c r="FX110" s="166"/>
      <c r="FY110" s="166"/>
      <c r="FZ110" s="166"/>
      <c r="GA110" s="166"/>
      <c r="GB110" s="166"/>
      <c r="GC110" s="166"/>
      <c r="GD110" s="166"/>
      <c r="GE110" s="166"/>
      <c r="GF110" s="166"/>
      <c r="GG110" s="166"/>
      <c r="GH110" s="166"/>
      <c r="GI110" s="166"/>
      <c r="GJ110" s="166"/>
      <c r="GK110" s="166"/>
      <c r="GL110" s="166"/>
      <c r="GM110" s="166"/>
      <c r="GN110" s="166"/>
      <c r="GO110" s="166"/>
      <c r="GP110" s="166"/>
      <c r="GQ110" s="166"/>
      <c r="GR110" s="166"/>
      <c r="GS110" s="166"/>
      <c r="GT110" s="166"/>
      <c r="GU110" s="166"/>
      <c r="GV110" s="166"/>
      <c r="GW110" s="166"/>
      <c r="GX110" s="166"/>
      <c r="GY110" s="166"/>
      <c r="GZ110" s="166"/>
      <c r="HA110" s="166"/>
      <c r="HB110" s="166"/>
      <c r="HC110" s="166"/>
      <c r="HD110" s="166"/>
      <c r="HE110" s="166"/>
      <c r="HF110" s="166"/>
      <c r="HG110" s="166"/>
      <c r="HH110" s="166"/>
      <c r="HI110" s="166"/>
      <c r="HJ110" s="166"/>
      <c r="HK110" s="166"/>
      <c r="HL110" s="166"/>
      <c r="HM110" s="166"/>
      <c r="HN110" s="166"/>
      <c r="HO110" s="166"/>
      <c r="HP110" s="166"/>
      <c r="HQ110" s="166"/>
      <c r="HR110" s="166"/>
      <c r="HS110" s="166"/>
      <c r="HT110" s="166"/>
      <c r="HU110" s="166"/>
      <c r="HV110" s="166"/>
      <c r="HW110" s="166"/>
      <c r="HX110" s="166"/>
      <c r="HY110" s="166"/>
      <c r="HZ110" s="166"/>
      <c r="IA110" s="166"/>
      <c r="IB110" s="166"/>
      <c r="IC110" s="166"/>
      <c r="ID110" s="166"/>
      <c r="IE110" s="166"/>
      <c r="IF110" s="166"/>
      <c r="IG110" s="166"/>
      <c r="IH110" s="166"/>
      <c r="II110" s="166"/>
      <c r="IJ110" s="166"/>
      <c r="IK110" s="166"/>
      <c r="IL110" s="166"/>
      <c r="IM110" s="166"/>
      <c r="IN110" s="166"/>
      <c r="IO110" s="166"/>
      <c r="IP110" s="166"/>
      <c r="IQ110" s="166"/>
      <c r="IR110" s="166"/>
      <c r="IS110" s="166"/>
      <c r="IT110" s="166"/>
      <c r="IU110" s="166"/>
      <c r="IV110" s="166"/>
      <c r="IW110" s="166"/>
      <c r="IX110" s="166"/>
      <c r="IY110" s="166"/>
      <c r="IZ110" s="166"/>
      <c r="JA110" s="166"/>
      <c r="JB110" s="166"/>
      <c r="JC110" s="166"/>
      <c r="JD110" s="166"/>
      <c r="JE110" s="166"/>
      <c r="JF110" s="166"/>
      <c r="JG110" s="166"/>
      <c r="JH110" s="166"/>
      <c r="JI110" s="166"/>
      <c r="JJ110" s="166"/>
      <c r="JK110" s="166"/>
      <c r="JL110" s="166"/>
      <c r="JM110" s="166"/>
      <c r="JN110" s="166"/>
      <c r="JO110" s="166"/>
      <c r="JP110" s="166"/>
      <c r="JQ110" s="166"/>
      <c r="JR110" s="166"/>
      <c r="JS110" s="166"/>
      <c r="JT110" s="166"/>
      <c r="JU110" s="166"/>
      <c r="JV110" s="166"/>
      <c r="JW110" s="166"/>
      <c r="JX110" s="166"/>
      <c r="JY110" s="166"/>
      <c r="JZ110" s="166"/>
      <c r="KA110" s="166"/>
      <c r="KB110" s="166"/>
      <c r="KC110" s="166"/>
    </row>
    <row r="111" spans="1:289" s="104" customFormat="1" ht="15.75" x14ac:dyDescent="0.25">
      <c r="A111" s="80" t="s">
        <v>439</v>
      </c>
      <c r="B111" s="107">
        <v>3</v>
      </c>
      <c r="C111" s="107" t="s">
        <v>223</v>
      </c>
      <c r="D111" s="116" t="s">
        <v>193</v>
      </c>
      <c r="E111" s="125">
        <v>20900</v>
      </c>
      <c r="F111" s="125">
        <v>5385599800</v>
      </c>
      <c r="G111" s="125">
        <v>41459</v>
      </c>
      <c r="H111" s="109" t="s">
        <v>385</v>
      </c>
      <c r="I111" s="109" t="s">
        <v>177</v>
      </c>
      <c r="J111" s="107">
        <v>1</v>
      </c>
      <c r="K111" s="131">
        <v>93413</v>
      </c>
      <c r="L111" s="127">
        <v>128149</v>
      </c>
      <c r="M111" s="129">
        <v>44.91</v>
      </c>
      <c r="N111" s="129">
        <v>61.61</v>
      </c>
      <c r="O111" s="129"/>
      <c r="P111" s="129"/>
      <c r="Q111" s="107">
        <v>11</v>
      </c>
      <c r="R111" s="107">
        <v>40</v>
      </c>
      <c r="S111" s="107" t="s">
        <v>262</v>
      </c>
      <c r="T111" s="107" t="s">
        <v>111</v>
      </c>
      <c r="U111" s="107" t="s">
        <v>111</v>
      </c>
      <c r="V111" s="107" t="s">
        <v>262</v>
      </c>
      <c r="W111" s="107" t="s">
        <v>111</v>
      </c>
      <c r="X111" s="107" t="s">
        <v>31</v>
      </c>
      <c r="Y111" s="107" t="s">
        <v>55</v>
      </c>
      <c r="Z111" s="107" t="s">
        <v>33</v>
      </c>
      <c r="AA111" s="107" t="s">
        <v>35</v>
      </c>
      <c r="AB111" s="107" t="s">
        <v>262</v>
      </c>
      <c r="AC111" s="107"/>
      <c r="AD111" s="107" t="s">
        <v>262</v>
      </c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66"/>
      <c r="AX111" s="166"/>
      <c r="AY111" s="166"/>
      <c r="AZ111" s="166"/>
      <c r="BA111" s="166"/>
      <c r="BB111" s="166"/>
      <c r="BC111" s="166"/>
      <c r="BD111" s="166"/>
      <c r="BE111" s="166"/>
    </row>
    <row r="112" spans="1:289" s="151" customFormat="1" ht="15.75" x14ac:dyDescent="0.25">
      <c r="A112" s="80" t="s">
        <v>439</v>
      </c>
      <c r="B112" s="107">
        <v>3</v>
      </c>
      <c r="C112" s="107" t="s">
        <v>223</v>
      </c>
      <c r="D112" s="116" t="s">
        <v>193</v>
      </c>
      <c r="E112" s="125">
        <v>20900</v>
      </c>
      <c r="F112" s="125">
        <v>5385599800</v>
      </c>
      <c r="G112" s="125">
        <v>41459</v>
      </c>
      <c r="H112" s="109" t="s">
        <v>0</v>
      </c>
      <c r="I112" s="109" t="s">
        <v>177</v>
      </c>
      <c r="J112" s="107">
        <v>1</v>
      </c>
      <c r="K112" s="131">
        <v>81474</v>
      </c>
      <c r="L112" s="127">
        <v>111758</v>
      </c>
      <c r="M112" s="129">
        <v>39.17</v>
      </c>
      <c r="N112" s="129">
        <v>53.73</v>
      </c>
      <c r="O112" s="129"/>
      <c r="P112" s="129"/>
      <c r="Q112" s="107">
        <v>11</v>
      </c>
      <c r="R112" s="107">
        <v>40</v>
      </c>
      <c r="S112" s="107" t="s">
        <v>262</v>
      </c>
      <c r="T112" s="107" t="s">
        <v>27</v>
      </c>
      <c r="U112" s="107" t="s">
        <v>111</v>
      </c>
      <c r="V112" s="107" t="s">
        <v>262</v>
      </c>
      <c r="W112" s="107" t="s">
        <v>111</v>
      </c>
      <c r="X112" s="107" t="s">
        <v>31</v>
      </c>
      <c r="Y112" s="107" t="s">
        <v>55</v>
      </c>
      <c r="Z112" s="107" t="s">
        <v>33</v>
      </c>
      <c r="AA112" s="107" t="s">
        <v>35</v>
      </c>
      <c r="AB112" s="107" t="s">
        <v>262</v>
      </c>
      <c r="AC112" s="107"/>
      <c r="AD112" s="107" t="s">
        <v>262</v>
      </c>
      <c r="AE112" s="107" t="s">
        <v>262</v>
      </c>
      <c r="AF112" s="107" t="s">
        <v>262</v>
      </c>
      <c r="AG112" s="107" t="s">
        <v>262</v>
      </c>
      <c r="AH112" s="107"/>
      <c r="AI112" s="107"/>
      <c r="AJ112" s="107"/>
      <c r="AK112" s="107"/>
      <c r="AL112" s="107" t="s">
        <v>262</v>
      </c>
      <c r="AM112" s="107" t="s">
        <v>262</v>
      </c>
      <c r="AN112" s="107"/>
      <c r="AO112" s="107"/>
      <c r="AP112" s="107"/>
      <c r="AQ112" s="107" t="s">
        <v>262</v>
      </c>
      <c r="AR112" s="107"/>
      <c r="AS112" s="107" t="s">
        <v>262</v>
      </c>
      <c r="AT112" s="107" t="s">
        <v>262</v>
      </c>
      <c r="AU112" s="107" t="s">
        <v>262</v>
      </c>
      <c r="AV112" s="107" t="s">
        <v>262</v>
      </c>
      <c r="AW112" s="276"/>
      <c r="AX112" s="276"/>
      <c r="AY112" s="276"/>
      <c r="AZ112" s="276"/>
      <c r="BA112" s="276"/>
      <c r="BB112" s="276"/>
      <c r="BC112" s="276"/>
      <c r="BD112" s="276"/>
      <c r="BE112" s="276"/>
      <c r="BF112" s="253"/>
      <c r="BG112" s="253"/>
      <c r="BH112" s="253"/>
      <c r="BI112" s="253"/>
      <c r="BJ112" s="253"/>
      <c r="BK112" s="253"/>
      <c r="BL112" s="253"/>
      <c r="BM112" s="253"/>
      <c r="BN112" s="253"/>
      <c r="BO112" s="253"/>
      <c r="BP112" s="253"/>
      <c r="BQ112" s="253"/>
      <c r="BR112" s="253"/>
      <c r="BS112" s="253"/>
      <c r="BT112" s="253"/>
      <c r="BU112" s="253"/>
      <c r="BV112" s="253"/>
      <c r="BW112" s="253"/>
      <c r="BX112" s="253"/>
      <c r="BY112" s="253"/>
      <c r="BZ112" s="253"/>
      <c r="CA112" s="253"/>
      <c r="CB112" s="253"/>
      <c r="CC112" s="253"/>
      <c r="CD112" s="253"/>
      <c r="CE112" s="253"/>
      <c r="CF112" s="253"/>
      <c r="CG112" s="253"/>
      <c r="CH112" s="253"/>
      <c r="CI112" s="253"/>
      <c r="CJ112" s="253"/>
      <c r="CK112" s="253"/>
      <c r="CL112" s="253"/>
      <c r="CM112" s="253"/>
      <c r="CN112" s="253"/>
      <c r="CO112" s="253"/>
      <c r="CP112" s="253"/>
      <c r="CQ112" s="253"/>
      <c r="CR112" s="253"/>
      <c r="CS112" s="253"/>
      <c r="CT112" s="253"/>
      <c r="CU112" s="253"/>
      <c r="CV112" s="253"/>
      <c r="CW112" s="253"/>
      <c r="CX112" s="253"/>
      <c r="CY112" s="253"/>
      <c r="CZ112" s="253"/>
      <c r="DA112" s="253"/>
      <c r="DB112" s="253"/>
      <c r="DC112" s="253"/>
      <c r="DD112" s="253"/>
      <c r="DE112" s="253"/>
      <c r="DF112" s="253"/>
      <c r="DG112" s="253"/>
      <c r="DH112" s="253"/>
      <c r="DI112" s="253"/>
      <c r="DJ112" s="253"/>
      <c r="DK112" s="253"/>
      <c r="DL112" s="253"/>
      <c r="DM112" s="253"/>
      <c r="DN112" s="253"/>
      <c r="DO112" s="253"/>
      <c r="DP112" s="253"/>
      <c r="DQ112" s="253"/>
      <c r="DR112" s="253"/>
      <c r="DS112" s="253"/>
      <c r="DT112" s="253"/>
      <c r="DU112" s="253"/>
      <c r="DV112" s="253"/>
      <c r="DW112" s="253"/>
      <c r="DX112" s="253"/>
      <c r="DY112" s="253"/>
      <c r="DZ112" s="253"/>
      <c r="EA112" s="253"/>
      <c r="EB112" s="253"/>
      <c r="EC112" s="253"/>
      <c r="ED112" s="253"/>
      <c r="EE112" s="253"/>
      <c r="EF112" s="253"/>
      <c r="EG112" s="253"/>
      <c r="EH112" s="253"/>
      <c r="EI112" s="253"/>
      <c r="EJ112" s="253"/>
      <c r="EK112" s="253"/>
      <c r="EL112" s="253"/>
      <c r="EM112" s="253"/>
      <c r="EN112" s="253"/>
      <c r="EO112" s="253"/>
      <c r="EP112" s="253"/>
      <c r="EQ112" s="253"/>
      <c r="ER112" s="253"/>
      <c r="ES112" s="253"/>
      <c r="ET112" s="253"/>
      <c r="EU112" s="253"/>
      <c r="EV112" s="253"/>
      <c r="EW112" s="253"/>
      <c r="EX112" s="253"/>
      <c r="EY112" s="253"/>
      <c r="EZ112" s="253"/>
      <c r="FA112" s="253"/>
      <c r="FB112" s="253"/>
      <c r="FC112" s="253"/>
      <c r="FD112" s="253"/>
      <c r="FE112" s="253"/>
      <c r="FF112" s="253"/>
      <c r="FG112" s="253"/>
      <c r="FH112" s="253"/>
      <c r="FI112" s="253"/>
      <c r="FJ112" s="253"/>
      <c r="FK112" s="253"/>
      <c r="FL112" s="253"/>
      <c r="FM112" s="253"/>
      <c r="FN112" s="253"/>
      <c r="FO112" s="253"/>
      <c r="FP112" s="253"/>
      <c r="FQ112" s="253"/>
      <c r="FR112" s="253"/>
      <c r="FS112" s="253"/>
      <c r="FT112" s="253"/>
      <c r="FU112" s="253"/>
      <c r="FV112" s="253"/>
      <c r="FW112" s="253"/>
      <c r="FX112" s="253"/>
      <c r="FY112" s="253"/>
      <c r="FZ112" s="253"/>
      <c r="GA112" s="253"/>
      <c r="GB112" s="253"/>
      <c r="GC112" s="253"/>
      <c r="GD112" s="253"/>
      <c r="GE112" s="253"/>
      <c r="GF112" s="253"/>
      <c r="GG112" s="253"/>
      <c r="GH112" s="253"/>
      <c r="GI112" s="253"/>
      <c r="GJ112" s="253"/>
      <c r="GK112" s="253"/>
      <c r="GL112" s="253"/>
      <c r="GM112" s="253"/>
      <c r="GN112" s="253"/>
      <c r="GO112" s="253"/>
      <c r="GP112" s="253"/>
      <c r="GQ112" s="253"/>
      <c r="GR112" s="253"/>
      <c r="GS112" s="253"/>
      <c r="GT112" s="253"/>
      <c r="GU112" s="253"/>
      <c r="GV112" s="253"/>
      <c r="GW112" s="253"/>
      <c r="GX112" s="253"/>
      <c r="GY112" s="253"/>
      <c r="GZ112" s="253"/>
      <c r="HA112" s="253"/>
      <c r="HB112" s="253"/>
      <c r="HC112" s="253"/>
      <c r="HD112" s="253"/>
      <c r="HE112" s="253"/>
      <c r="HF112" s="253"/>
      <c r="HG112" s="253"/>
      <c r="HH112" s="253"/>
      <c r="HI112" s="253"/>
      <c r="HJ112" s="253"/>
      <c r="HK112" s="253"/>
      <c r="HL112" s="253"/>
      <c r="HM112" s="253"/>
      <c r="HN112" s="253"/>
      <c r="HO112" s="253"/>
      <c r="HP112" s="253"/>
      <c r="HQ112" s="253"/>
      <c r="HR112" s="253"/>
      <c r="HS112" s="253"/>
      <c r="HT112" s="253"/>
      <c r="HU112" s="253"/>
      <c r="HV112" s="253"/>
      <c r="HW112" s="253"/>
      <c r="HX112" s="253"/>
      <c r="HY112" s="253"/>
      <c r="HZ112" s="253"/>
      <c r="IA112" s="253"/>
      <c r="IB112" s="253"/>
      <c r="IC112" s="253"/>
      <c r="ID112" s="253"/>
      <c r="IE112" s="253"/>
      <c r="IF112" s="253"/>
      <c r="IG112" s="253"/>
      <c r="IH112" s="253"/>
      <c r="II112" s="253"/>
      <c r="IJ112" s="253"/>
      <c r="IK112" s="253"/>
      <c r="IL112" s="253"/>
      <c r="IM112" s="253"/>
      <c r="IN112" s="253"/>
      <c r="IO112" s="253"/>
      <c r="IP112" s="253"/>
      <c r="IQ112" s="253"/>
      <c r="IR112" s="253"/>
      <c r="IS112" s="253"/>
      <c r="IT112" s="253"/>
      <c r="IU112" s="253"/>
      <c r="IV112" s="253"/>
      <c r="IW112" s="253"/>
      <c r="IX112" s="253"/>
      <c r="IY112" s="253"/>
      <c r="IZ112" s="253"/>
      <c r="JA112" s="253"/>
      <c r="JB112" s="253"/>
      <c r="JC112" s="253"/>
      <c r="JD112" s="253"/>
      <c r="JE112" s="253"/>
      <c r="JF112" s="253"/>
      <c r="JG112" s="253"/>
      <c r="JH112" s="253"/>
      <c r="JI112" s="253"/>
      <c r="JJ112" s="253"/>
      <c r="JK112" s="253"/>
      <c r="JL112" s="253"/>
      <c r="JM112" s="253"/>
      <c r="JN112" s="253"/>
      <c r="JO112" s="253"/>
      <c r="JP112" s="253"/>
      <c r="JQ112" s="253"/>
      <c r="JR112" s="253"/>
      <c r="JS112" s="253"/>
      <c r="JT112" s="253"/>
      <c r="JU112" s="253"/>
      <c r="JV112" s="253"/>
      <c r="JW112" s="253"/>
      <c r="JX112" s="253"/>
      <c r="JY112" s="253"/>
      <c r="JZ112" s="253"/>
      <c r="KA112" s="253"/>
      <c r="KB112" s="253"/>
      <c r="KC112" s="253"/>
    </row>
    <row r="113" spans="1:289" s="151" customFormat="1" ht="15.75" x14ac:dyDescent="0.25">
      <c r="A113" s="80" t="s">
        <v>439</v>
      </c>
      <c r="B113" s="190">
        <v>3</v>
      </c>
      <c r="C113" s="190" t="s">
        <v>223</v>
      </c>
      <c r="D113" s="182" t="s">
        <v>193</v>
      </c>
      <c r="E113" s="125">
        <v>20900</v>
      </c>
      <c r="F113" s="125">
        <v>5385599800</v>
      </c>
      <c r="G113" s="198">
        <v>41459</v>
      </c>
      <c r="H113" s="176" t="s">
        <v>61</v>
      </c>
      <c r="I113" s="176" t="s">
        <v>173</v>
      </c>
      <c r="J113" s="190">
        <v>2</v>
      </c>
      <c r="K113" s="209">
        <v>62275</v>
      </c>
      <c r="L113" s="201">
        <v>85426</v>
      </c>
      <c r="M113" s="205">
        <v>29.94</v>
      </c>
      <c r="N113" s="205">
        <v>41.07</v>
      </c>
      <c r="O113" s="205"/>
      <c r="P113" s="205"/>
      <c r="Q113" s="190">
        <v>11</v>
      </c>
      <c r="R113" s="190">
        <v>40</v>
      </c>
      <c r="S113" s="190" t="s">
        <v>262</v>
      </c>
      <c r="T113" s="190" t="s">
        <v>29</v>
      </c>
      <c r="U113" s="190" t="s">
        <v>111</v>
      </c>
      <c r="V113" s="190" t="s">
        <v>262</v>
      </c>
      <c r="W113" s="190" t="s">
        <v>111</v>
      </c>
      <c r="X113" s="190" t="s">
        <v>31</v>
      </c>
      <c r="Y113" s="190" t="s">
        <v>55</v>
      </c>
      <c r="Z113" s="190" t="s">
        <v>33</v>
      </c>
      <c r="AA113" s="190" t="s">
        <v>35</v>
      </c>
      <c r="AB113" s="190"/>
      <c r="AC113" s="190" t="s">
        <v>38</v>
      </c>
      <c r="AD113" s="190"/>
      <c r="AE113" s="190" t="s">
        <v>38</v>
      </c>
      <c r="AF113" s="190"/>
      <c r="AG113" s="190" t="s">
        <v>262</v>
      </c>
      <c r="AH113" s="190" t="s">
        <v>262</v>
      </c>
      <c r="AI113" s="190" t="s">
        <v>262</v>
      </c>
      <c r="AJ113" s="190" t="s">
        <v>262</v>
      </c>
      <c r="AK113" s="190" t="s">
        <v>262</v>
      </c>
      <c r="AL113" s="190"/>
      <c r="AM113" s="190"/>
      <c r="AN113" s="190" t="s">
        <v>38</v>
      </c>
      <c r="AO113" s="190"/>
      <c r="AP113" s="190" t="s">
        <v>38</v>
      </c>
      <c r="AQ113" s="190" t="s">
        <v>38</v>
      </c>
      <c r="AR113" s="190" t="s">
        <v>262</v>
      </c>
      <c r="AS113" s="190" t="s">
        <v>38</v>
      </c>
      <c r="AT113" s="190" t="s">
        <v>262</v>
      </c>
      <c r="AU113" s="190" t="s">
        <v>262</v>
      </c>
      <c r="AV113" s="190" t="s">
        <v>262</v>
      </c>
      <c r="AW113" s="187"/>
      <c r="AX113" s="187"/>
      <c r="AY113" s="187"/>
      <c r="AZ113" s="187"/>
      <c r="BA113" s="187"/>
      <c r="BB113" s="253"/>
      <c r="BC113" s="253"/>
      <c r="BD113" s="253"/>
      <c r="BE113" s="253"/>
      <c r="BF113" s="253"/>
      <c r="BG113" s="253"/>
      <c r="BH113" s="253"/>
      <c r="BI113" s="253"/>
      <c r="BJ113" s="253"/>
      <c r="BK113" s="253"/>
      <c r="BL113" s="253"/>
      <c r="BM113" s="253"/>
      <c r="BN113" s="253"/>
      <c r="BO113" s="253"/>
      <c r="BP113" s="253"/>
      <c r="BQ113" s="253"/>
      <c r="BR113" s="253"/>
      <c r="BS113" s="253"/>
      <c r="BT113" s="253"/>
      <c r="BU113" s="253"/>
      <c r="BV113" s="253"/>
      <c r="BW113" s="253"/>
      <c r="BX113" s="253"/>
      <c r="BY113" s="253"/>
      <c r="BZ113" s="253"/>
      <c r="CA113" s="253"/>
      <c r="CB113" s="253"/>
      <c r="CC113" s="253"/>
      <c r="CD113" s="253"/>
      <c r="CE113" s="253"/>
      <c r="CF113" s="253"/>
      <c r="CG113" s="253"/>
      <c r="CH113" s="253"/>
      <c r="CI113" s="253"/>
      <c r="CJ113" s="253"/>
      <c r="CK113" s="253"/>
      <c r="CL113" s="253"/>
      <c r="CM113" s="253"/>
      <c r="CN113" s="253"/>
      <c r="CO113" s="253"/>
      <c r="CP113" s="253"/>
      <c r="CQ113" s="253"/>
      <c r="CR113" s="253"/>
      <c r="CS113" s="253"/>
      <c r="CT113" s="253"/>
      <c r="CU113" s="253"/>
      <c r="CV113" s="253"/>
      <c r="CW113" s="253"/>
      <c r="CX113" s="253"/>
      <c r="CY113" s="253"/>
      <c r="CZ113" s="253"/>
      <c r="DA113" s="253"/>
      <c r="DB113" s="253"/>
      <c r="DC113" s="253"/>
      <c r="DD113" s="253"/>
      <c r="DE113" s="253"/>
      <c r="DF113" s="253"/>
      <c r="DG113" s="253"/>
      <c r="DH113" s="253"/>
      <c r="DI113" s="253"/>
      <c r="DJ113" s="253"/>
      <c r="DK113" s="253"/>
      <c r="DL113" s="253"/>
      <c r="DM113" s="253"/>
      <c r="DN113" s="253"/>
      <c r="DO113" s="253"/>
      <c r="DP113" s="253"/>
      <c r="DQ113" s="253"/>
      <c r="DR113" s="253"/>
      <c r="DS113" s="253"/>
      <c r="DT113" s="253"/>
      <c r="DU113" s="253"/>
      <c r="DV113" s="253"/>
      <c r="DW113" s="253"/>
      <c r="DX113" s="253"/>
      <c r="DY113" s="253"/>
      <c r="DZ113" s="253"/>
      <c r="EA113" s="253"/>
      <c r="EB113" s="253"/>
      <c r="EC113" s="253"/>
      <c r="ED113" s="253"/>
      <c r="EE113" s="253"/>
      <c r="EF113" s="253"/>
      <c r="EG113" s="253"/>
      <c r="EH113" s="253"/>
      <c r="EI113" s="253"/>
      <c r="EJ113" s="253"/>
      <c r="EK113" s="253"/>
      <c r="EL113" s="253"/>
      <c r="EM113" s="253"/>
      <c r="EN113" s="253"/>
      <c r="EO113" s="253"/>
      <c r="EP113" s="253"/>
      <c r="EQ113" s="253"/>
      <c r="ER113" s="253"/>
      <c r="ES113" s="253"/>
      <c r="ET113" s="253"/>
      <c r="EU113" s="253"/>
      <c r="EV113" s="253"/>
      <c r="EW113" s="253"/>
      <c r="EX113" s="253"/>
      <c r="EY113" s="253"/>
      <c r="EZ113" s="253"/>
      <c r="FA113" s="253"/>
      <c r="FB113" s="253"/>
      <c r="FC113" s="253"/>
      <c r="FD113" s="253"/>
      <c r="FE113" s="253"/>
      <c r="FF113" s="253"/>
      <c r="FG113" s="253"/>
      <c r="FH113" s="253"/>
      <c r="FI113" s="253"/>
      <c r="FJ113" s="253"/>
      <c r="FK113" s="253"/>
      <c r="FL113" s="253"/>
      <c r="FM113" s="253"/>
      <c r="FN113" s="253"/>
      <c r="FO113" s="253"/>
      <c r="FP113" s="253"/>
      <c r="FQ113" s="253"/>
      <c r="FR113" s="253"/>
      <c r="FS113" s="253"/>
      <c r="FT113" s="253"/>
      <c r="FU113" s="253"/>
      <c r="FV113" s="253"/>
      <c r="FW113" s="253"/>
      <c r="FX113" s="253"/>
      <c r="FY113" s="253"/>
      <c r="FZ113" s="253"/>
      <c r="GA113" s="253"/>
      <c r="GB113" s="253"/>
      <c r="GC113" s="253"/>
      <c r="GD113" s="253"/>
      <c r="GE113" s="253"/>
      <c r="GF113" s="253"/>
      <c r="GG113" s="253"/>
      <c r="GH113" s="253"/>
      <c r="GI113" s="253"/>
      <c r="GJ113" s="253"/>
      <c r="GK113" s="253"/>
      <c r="GL113" s="253"/>
      <c r="GM113" s="253"/>
      <c r="GN113" s="253"/>
      <c r="GO113" s="253"/>
      <c r="GP113" s="253"/>
      <c r="GQ113" s="253"/>
      <c r="GR113" s="253"/>
      <c r="GS113" s="253"/>
      <c r="GT113" s="253"/>
      <c r="GU113" s="253"/>
      <c r="GV113" s="253"/>
      <c r="GW113" s="253"/>
      <c r="GX113" s="253"/>
      <c r="GY113" s="253"/>
      <c r="GZ113" s="253"/>
      <c r="HA113" s="253"/>
      <c r="HB113" s="253"/>
      <c r="HC113" s="253"/>
      <c r="HD113" s="253"/>
      <c r="HE113" s="253"/>
      <c r="HF113" s="253"/>
      <c r="HG113" s="253"/>
      <c r="HH113" s="253"/>
      <c r="HI113" s="253"/>
      <c r="HJ113" s="253"/>
      <c r="HK113" s="253"/>
      <c r="HL113" s="253"/>
      <c r="HM113" s="253"/>
      <c r="HN113" s="253"/>
      <c r="HO113" s="253"/>
      <c r="HP113" s="253"/>
      <c r="HQ113" s="253"/>
      <c r="HR113" s="253"/>
      <c r="HS113" s="253"/>
      <c r="HT113" s="253"/>
      <c r="HU113" s="253"/>
      <c r="HV113" s="253"/>
      <c r="HW113" s="253"/>
      <c r="HX113" s="253"/>
      <c r="HY113" s="253"/>
      <c r="HZ113" s="253"/>
      <c r="IA113" s="253"/>
      <c r="IB113" s="253"/>
      <c r="IC113" s="253"/>
      <c r="ID113" s="253"/>
      <c r="IE113" s="253"/>
      <c r="IF113" s="253"/>
      <c r="IG113" s="253"/>
      <c r="IH113" s="253"/>
      <c r="II113" s="253"/>
      <c r="IJ113" s="253"/>
      <c r="IK113" s="253"/>
      <c r="IL113" s="253"/>
      <c r="IM113" s="253"/>
      <c r="IN113" s="253"/>
      <c r="IO113" s="253"/>
      <c r="IP113" s="253"/>
      <c r="IQ113" s="253"/>
      <c r="IR113" s="253"/>
      <c r="IS113" s="253"/>
      <c r="IT113" s="253"/>
      <c r="IU113" s="253"/>
      <c r="IV113" s="253"/>
      <c r="IW113" s="253"/>
      <c r="IX113" s="253"/>
      <c r="IY113" s="253"/>
      <c r="IZ113" s="253"/>
      <c r="JA113" s="253"/>
      <c r="JB113" s="253"/>
      <c r="JC113" s="253"/>
      <c r="JD113" s="253"/>
      <c r="JE113" s="253"/>
      <c r="JF113" s="253"/>
      <c r="JG113" s="253"/>
      <c r="JH113" s="253"/>
      <c r="JI113" s="253"/>
      <c r="JJ113" s="253"/>
      <c r="JK113" s="253"/>
      <c r="JL113" s="253"/>
      <c r="JM113" s="253"/>
      <c r="JN113" s="253"/>
      <c r="JO113" s="253"/>
      <c r="JP113" s="253"/>
      <c r="JQ113" s="253"/>
      <c r="JR113" s="253"/>
      <c r="JS113" s="253"/>
      <c r="JT113" s="253"/>
      <c r="JU113" s="253"/>
      <c r="JV113" s="253"/>
      <c r="JW113" s="253"/>
      <c r="JX113" s="253"/>
      <c r="JY113" s="253"/>
      <c r="JZ113" s="253"/>
      <c r="KA113" s="253"/>
      <c r="KB113" s="253"/>
      <c r="KC113" s="253"/>
    </row>
    <row r="114" spans="1:289" s="104" customFormat="1" ht="15.75" x14ac:dyDescent="0.25">
      <c r="A114" s="80" t="s">
        <v>439</v>
      </c>
      <c r="B114" s="257">
        <v>3</v>
      </c>
      <c r="C114" s="257" t="s">
        <v>223</v>
      </c>
      <c r="D114" s="258" t="s">
        <v>193</v>
      </c>
      <c r="E114" s="153">
        <v>20900</v>
      </c>
      <c r="F114" s="74">
        <v>5385599800</v>
      </c>
      <c r="G114" s="125">
        <v>41459</v>
      </c>
      <c r="H114" s="154" t="s">
        <v>264</v>
      </c>
      <c r="I114" s="154" t="s">
        <v>173</v>
      </c>
      <c r="J114" s="257">
        <v>1</v>
      </c>
      <c r="K114" s="155">
        <v>68973</v>
      </c>
      <c r="L114" s="156">
        <v>94640</v>
      </c>
      <c r="M114" s="157">
        <v>33.159999999999997</v>
      </c>
      <c r="N114" s="157">
        <v>45.5</v>
      </c>
      <c r="O114" s="157"/>
      <c r="P114" s="157"/>
      <c r="Q114" s="257">
        <v>11</v>
      </c>
      <c r="R114" s="257">
        <v>40</v>
      </c>
      <c r="S114" s="257" t="s">
        <v>262</v>
      </c>
      <c r="T114" s="257" t="s">
        <v>28</v>
      </c>
      <c r="U114" s="257" t="s">
        <v>111</v>
      </c>
      <c r="V114" s="257" t="s">
        <v>262</v>
      </c>
      <c r="W114" s="257" t="s">
        <v>111</v>
      </c>
      <c r="X114" s="257" t="s">
        <v>31</v>
      </c>
      <c r="Y114" s="257" t="s">
        <v>55</v>
      </c>
      <c r="Z114" s="257" t="s">
        <v>33</v>
      </c>
      <c r="AA114" s="257" t="s">
        <v>35</v>
      </c>
      <c r="AB114" s="257"/>
      <c r="AC114" s="257" t="s">
        <v>38</v>
      </c>
      <c r="AD114" s="257"/>
      <c r="AE114" s="257" t="s">
        <v>38</v>
      </c>
      <c r="AF114" s="257" t="s">
        <v>262</v>
      </c>
      <c r="AG114" s="257" t="s">
        <v>262</v>
      </c>
      <c r="AH114" s="257" t="s">
        <v>262</v>
      </c>
      <c r="AI114" s="257" t="s">
        <v>262</v>
      </c>
      <c r="AJ114" s="257" t="s">
        <v>262</v>
      </c>
      <c r="AK114" s="257" t="s">
        <v>262</v>
      </c>
      <c r="AL114" s="257"/>
      <c r="AM114" s="257"/>
      <c r="AN114" s="257" t="s">
        <v>38</v>
      </c>
      <c r="AO114" s="257"/>
      <c r="AP114" s="257" t="s">
        <v>38</v>
      </c>
      <c r="AQ114" s="257" t="s">
        <v>38</v>
      </c>
      <c r="AR114" s="257" t="s">
        <v>262</v>
      </c>
      <c r="AS114" s="257" t="s">
        <v>38</v>
      </c>
      <c r="AT114" s="257" t="s">
        <v>262</v>
      </c>
      <c r="AU114" s="257" t="s">
        <v>262</v>
      </c>
      <c r="AV114" s="257" t="s">
        <v>262</v>
      </c>
      <c r="AW114" s="163"/>
      <c r="AX114" s="163"/>
      <c r="AY114" s="163"/>
      <c r="AZ114" s="163"/>
      <c r="BA114" s="163"/>
      <c r="BB114" s="162"/>
      <c r="BC114" s="162"/>
      <c r="BD114" s="162"/>
      <c r="BE114" s="162"/>
      <c r="BF114" s="162"/>
      <c r="BG114" s="162"/>
      <c r="BH114" s="162"/>
      <c r="BI114" s="162"/>
      <c r="BJ114" s="162"/>
      <c r="BK114" s="162"/>
      <c r="BL114" s="162"/>
      <c r="BM114" s="162"/>
      <c r="BN114" s="162"/>
      <c r="BO114" s="162"/>
      <c r="BP114" s="162"/>
      <c r="BQ114" s="162"/>
      <c r="BR114" s="162"/>
      <c r="BS114" s="162"/>
      <c r="BT114" s="162"/>
      <c r="BU114" s="162"/>
      <c r="BV114" s="162"/>
      <c r="BW114" s="162"/>
      <c r="BX114" s="162"/>
      <c r="BY114" s="162"/>
      <c r="BZ114" s="162"/>
      <c r="CA114" s="162"/>
      <c r="CB114" s="162"/>
      <c r="CC114" s="162"/>
      <c r="CD114" s="162"/>
      <c r="CE114" s="162"/>
      <c r="CF114" s="162"/>
      <c r="CG114" s="162"/>
      <c r="CH114" s="162"/>
      <c r="CI114" s="162"/>
      <c r="CJ114" s="162"/>
      <c r="CK114" s="162"/>
      <c r="CL114" s="162"/>
      <c r="CM114" s="162"/>
      <c r="CN114" s="162"/>
      <c r="CO114" s="162"/>
      <c r="CP114" s="162"/>
      <c r="CQ114" s="162"/>
      <c r="CR114" s="162"/>
      <c r="CS114" s="162"/>
      <c r="CT114" s="162"/>
      <c r="CU114" s="162"/>
      <c r="CV114" s="162"/>
      <c r="CW114" s="162"/>
      <c r="CX114" s="162"/>
      <c r="CY114" s="162"/>
      <c r="CZ114" s="162"/>
      <c r="DA114" s="162"/>
      <c r="DB114" s="162"/>
      <c r="DC114" s="162"/>
      <c r="DD114" s="162"/>
      <c r="DE114" s="162"/>
      <c r="DF114" s="162"/>
      <c r="DG114" s="162"/>
      <c r="DH114" s="162"/>
      <c r="DI114" s="162"/>
      <c r="DJ114" s="162"/>
      <c r="DK114" s="162"/>
      <c r="DL114" s="162"/>
      <c r="DM114" s="162"/>
      <c r="DN114" s="162"/>
      <c r="DO114" s="162"/>
      <c r="DP114" s="162"/>
      <c r="DQ114" s="162"/>
      <c r="DR114" s="162"/>
      <c r="DS114" s="162"/>
      <c r="DT114" s="162"/>
      <c r="DU114" s="162"/>
      <c r="DV114" s="162"/>
      <c r="DW114" s="162"/>
      <c r="DX114" s="162"/>
      <c r="DY114" s="162"/>
      <c r="DZ114" s="162"/>
      <c r="EA114" s="162"/>
      <c r="EB114" s="162"/>
      <c r="EC114" s="162"/>
      <c r="ED114" s="162"/>
      <c r="EE114" s="162"/>
      <c r="EF114" s="162"/>
      <c r="EG114" s="162"/>
      <c r="EH114" s="162"/>
      <c r="EI114" s="162"/>
      <c r="EJ114" s="162"/>
      <c r="EK114" s="162"/>
      <c r="EL114" s="162"/>
      <c r="EM114" s="162"/>
      <c r="EN114" s="162"/>
      <c r="EO114" s="162"/>
      <c r="EP114" s="162"/>
      <c r="EQ114" s="162"/>
      <c r="ER114" s="162"/>
      <c r="ES114" s="162"/>
      <c r="ET114" s="162"/>
      <c r="EU114" s="162"/>
      <c r="EV114" s="162"/>
      <c r="EW114" s="162"/>
      <c r="EX114" s="162"/>
      <c r="EY114" s="162"/>
      <c r="EZ114" s="162"/>
      <c r="FA114" s="162"/>
      <c r="FB114" s="162"/>
      <c r="FC114" s="162"/>
      <c r="FD114" s="162"/>
      <c r="FE114" s="162"/>
      <c r="FF114" s="162"/>
      <c r="FG114" s="162"/>
      <c r="FH114" s="162"/>
      <c r="FI114" s="162"/>
      <c r="FJ114" s="162"/>
      <c r="FK114" s="162"/>
      <c r="FL114" s="162"/>
      <c r="FM114" s="162"/>
      <c r="FN114" s="162"/>
      <c r="FO114" s="162"/>
      <c r="FP114" s="162"/>
      <c r="FQ114" s="162"/>
      <c r="FR114" s="162"/>
      <c r="FS114" s="162"/>
      <c r="FT114" s="162"/>
      <c r="FU114" s="162"/>
      <c r="FV114" s="162"/>
      <c r="FW114" s="162"/>
      <c r="FX114" s="162"/>
      <c r="FY114" s="162"/>
      <c r="FZ114" s="162"/>
      <c r="GA114" s="162"/>
      <c r="GB114" s="162"/>
      <c r="GC114" s="162"/>
      <c r="GD114" s="162"/>
      <c r="GE114" s="162"/>
      <c r="GF114" s="162"/>
      <c r="GG114" s="162"/>
      <c r="GH114" s="162"/>
      <c r="GI114" s="162"/>
      <c r="GJ114" s="162"/>
      <c r="GK114" s="162"/>
      <c r="GL114" s="162"/>
      <c r="GM114" s="162"/>
      <c r="GN114" s="162"/>
      <c r="GO114" s="162"/>
      <c r="GP114" s="162"/>
      <c r="GQ114" s="162"/>
      <c r="GR114" s="162"/>
      <c r="GS114" s="162"/>
      <c r="GT114" s="162"/>
      <c r="GU114" s="162"/>
      <c r="GV114" s="162"/>
      <c r="GW114" s="162"/>
      <c r="GX114" s="162"/>
      <c r="GY114" s="162"/>
      <c r="GZ114" s="162"/>
      <c r="HA114" s="162"/>
      <c r="HB114" s="162"/>
      <c r="HC114" s="162"/>
      <c r="HD114" s="162"/>
      <c r="HE114" s="162"/>
      <c r="HF114" s="162"/>
      <c r="HG114" s="162"/>
      <c r="HH114" s="162"/>
      <c r="HI114" s="162"/>
      <c r="HJ114" s="162"/>
      <c r="HK114" s="162"/>
      <c r="HL114" s="162"/>
      <c r="HM114" s="162"/>
      <c r="HN114" s="162"/>
      <c r="HO114" s="162"/>
      <c r="HP114" s="162"/>
      <c r="HQ114" s="162"/>
      <c r="HR114" s="162"/>
      <c r="HS114" s="162"/>
      <c r="HT114" s="162"/>
      <c r="HU114" s="162"/>
      <c r="HV114" s="162"/>
      <c r="HW114" s="162"/>
      <c r="HX114" s="162"/>
      <c r="HY114" s="162"/>
      <c r="HZ114" s="162"/>
      <c r="IA114" s="162"/>
      <c r="IB114" s="162"/>
      <c r="IC114" s="162"/>
      <c r="ID114" s="162"/>
      <c r="IE114" s="162"/>
      <c r="IF114" s="162"/>
      <c r="IG114" s="162"/>
      <c r="IH114" s="162"/>
      <c r="II114" s="162"/>
      <c r="IJ114" s="162"/>
      <c r="IK114" s="162"/>
      <c r="IL114" s="162"/>
      <c r="IM114" s="162"/>
      <c r="IN114" s="162"/>
      <c r="IO114" s="162"/>
      <c r="IP114" s="162"/>
      <c r="IQ114" s="162"/>
      <c r="IR114" s="162"/>
      <c r="IS114" s="162"/>
      <c r="IT114" s="162"/>
      <c r="IU114" s="162"/>
      <c r="IV114" s="162"/>
      <c r="IW114" s="162"/>
      <c r="IX114" s="162"/>
      <c r="IY114" s="162"/>
      <c r="IZ114" s="162"/>
      <c r="JA114" s="162"/>
      <c r="JB114" s="162"/>
      <c r="JC114" s="162"/>
      <c r="JD114" s="162"/>
      <c r="JE114" s="162"/>
      <c r="JF114" s="162"/>
      <c r="JG114" s="162"/>
      <c r="JH114" s="162"/>
      <c r="JI114" s="162"/>
      <c r="JJ114" s="162"/>
      <c r="JK114" s="162"/>
      <c r="JL114" s="162"/>
      <c r="JM114" s="162"/>
      <c r="JN114" s="162"/>
      <c r="JO114" s="162"/>
      <c r="JP114" s="162"/>
      <c r="JQ114" s="162"/>
      <c r="JR114" s="162"/>
      <c r="JS114" s="162"/>
      <c r="JT114" s="162"/>
      <c r="JU114" s="162"/>
      <c r="JV114" s="162"/>
      <c r="JW114" s="162"/>
      <c r="JX114" s="162"/>
      <c r="JY114" s="162"/>
      <c r="JZ114" s="162"/>
      <c r="KA114" s="162"/>
      <c r="KB114" s="162"/>
      <c r="KC114" s="162"/>
    </row>
    <row r="115" spans="1:289" s="104" customFormat="1" ht="15.75" x14ac:dyDescent="0.25">
      <c r="A115" s="80" t="s">
        <v>439</v>
      </c>
      <c r="B115" s="165">
        <v>3</v>
      </c>
      <c r="C115" s="107" t="s">
        <v>223</v>
      </c>
      <c r="D115" s="116" t="s">
        <v>193</v>
      </c>
      <c r="E115" s="125">
        <v>20900</v>
      </c>
      <c r="F115" s="74">
        <v>5385599800</v>
      </c>
      <c r="G115" s="125">
        <v>41459</v>
      </c>
      <c r="H115" s="109" t="s">
        <v>265</v>
      </c>
      <c r="I115" s="109" t="s">
        <v>176</v>
      </c>
      <c r="J115" s="107">
        <v>1</v>
      </c>
      <c r="K115" s="131">
        <v>58739</v>
      </c>
      <c r="L115" s="127">
        <v>80579</v>
      </c>
      <c r="M115" s="129">
        <v>28.24</v>
      </c>
      <c r="N115" s="129">
        <v>38.74</v>
      </c>
      <c r="O115" s="129"/>
      <c r="P115" s="129"/>
      <c r="Q115" s="107">
        <v>11</v>
      </c>
      <c r="R115" s="107">
        <v>40</v>
      </c>
      <c r="S115" s="107"/>
      <c r="T115" s="165" t="s">
        <v>29</v>
      </c>
      <c r="U115" s="107" t="s">
        <v>111</v>
      </c>
      <c r="V115" s="107" t="s">
        <v>262</v>
      </c>
      <c r="W115" s="107" t="s">
        <v>111</v>
      </c>
      <c r="X115" s="107" t="s">
        <v>31</v>
      </c>
      <c r="Y115" s="107" t="s">
        <v>55</v>
      </c>
      <c r="Z115" s="107" t="s">
        <v>33</v>
      </c>
      <c r="AA115" s="107" t="s">
        <v>35</v>
      </c>
      <c r="AB115" s="107" t="s">
        <v>262</v>
      </c>
      <c r="AC115" s="107" t="s">
        <v>262</v>
      </c>
      <c r="AD115" s="107" t="s">
        <v>262</v>
      </c>
      <c r="AE115" s="107"/>
      <c r="AF115" s="107"/>
      <c r="AG115" s="107" t="s">
        <v>38</v>
      </c>
      <c r="AH115" s="107"/>
      <c r="AI115" s="107"/>
      <c r="AJ115" s="107"/>
      <c r="AK115" s="107" t="s">
        <v>262</v>
      </c>
      <c r="AL115" s="107"/>
      <c r="AM115" s="107" t="s">
        <v>38</v>
      </c>
      <c r="AN115" s="107" t="s">
        <v>262</v>
      </c>
      <c r="AO115" s="107" t="s">
        <v>262</v>
      </c>
      <c r="AP115" s="107" t="s">
        <v>262</v>
      </c>
      <c r="AQ115" s="107" t="s">
        <v>38</v>
      </c>
      <c r="AR115" s="107" t="s">
        <v>262</v>
      </c>
      <c r="AS115" s="107" t="s">
        <v>38</v>
      </c>
      <c r="AT115" s="107" t="s">
        <v>38</v>
      </c>
      <c r="AU115" s="107" t="s">
        <v>262</v>
      </c>
      <c r="AV115" s="107"/>
      <c r="AW115" s="163"/>
      <c r="AX115" s="163"/>
      <c r="AY115" s="163"/>
      <c r="AZ115" s="163"/>
      <c r="BA115" s="163"/>
      <c r="BB115" s="162"/>
      <c r="BC115" s="162"/>
      <c r="BD115" s="162"/>
      <c r="BE115" s="162"/>
      <c r="BF115" s="162"/>
      <c r="BG115" s="162"/>
      <c r="BH115" s="162"/>
      <c r="BI115" s="162"/>
      <c r="BJ115" s="162"/>
      <c r="BK115" s="162"/>
      <c r="BL115" s="162"/>
      <c r="BM115" s="162"/>
      <c r="BN115" s="162"/>
      <c r="BO115" s="162"/>
      <c r="BP115" s="162"/>
      <c r="BQ115" s="162"/>
      <c r="BR115" s="162"/>
      <c r="BS115" s="162"/>
      <c r="BT115" s="162"/>
      <c r="BU115" s="162"/>
      <c r="BV115" s="162"/>
      <c r="BW115" s="162"/>
      <c r="BX115" s="162"/>
      <c r="BY115" s="162"/>
      <c r="BZ115" s="162"/>
      <c r="CA115" s="162"/>
      <c r="CB115" s="162"/>
      <c r="CC115" s="162"/>
      <c r="CD115" s="162"/>
      <c r="CE115" s="162"/>
      <c r="CF115" s="162"/>
      <c r="CG115" s="162"/>
      <c r="CH115" s="162"/>
      <c r="CI115" s="162"/>
      <c r="CJ115" s="162"/>
      <c r="CK115" s="162"/>
      <c r="CL115" s="162"/>
      <c r="CM115" s="162"/>
      <c r="CN115" s="162"/>
      <c r="CO115" s="162"/>
      <c r="CP115" s="162"/>
      <c r="CQ115" s="162"/>
      <c r="CR115" s="162"/>
      <c r="CS115" s="162"/>
      <c r="CT115" s="162"/>
      <c r="CU115" s="162"/>
      <c r="CV115" s="162"/>
      <c r="CW115" s="162"/>
      <c r="CX115" s="162"/>
      <c r="CY115" s="162"/>
      <c r="CZ115" s="162"/>
      <c r="DA115" s="162"/>
      <c r="DB115" s="162"/>
      <c r="DC115" s="162"/>
      <c r="DD115" s="162"/>
      <c r="DE115" s="162"/>
      <c r="DF115" s="162"/>
      <c r="DG115" s="162"/>
      <c r="DH115" s="162"/>
      <c r="DI115" s="162"/>
      <c r="DJ115" s="162"/>
      <c r="DK115" s="162"/>
      <c r="DL115" s="162"/>
      <c r="DM115" s="162"/>
      <c r="DN115" s="162"/>
      <c r="DO115" s="162"/>
      <c r="DP115" s="162"/>
      <c r="DQ115" s="162"/>
      <c r="DR115" s="162"/>
      <c r="DS115" s="162"/>
      <c r="DT115" s="162"/>
      <c r="DU115" s="162"/>
      <c r="DV115" s="162"/>
      <c r="DW115" s="162"/>
      <c r="DX115" s="162"/>
      <c r="DY115" s="162"/>
      <c r="DZ115" s="162"/>
      <c r="EA115" s="162"/>
      <c r="EB115" s="162"/>
      <c r="EC115" s="162"/>
      <c r="ED115" s="162"/>
      <c r="EE115" s="162"/>
      <c r="EF115" s="162"/>
      <c r="EG115" s="162"/>
      <c r="EH115" s="162"/>
      <c r="EI115" s="162"/>
      <c r="EJ115" s="162"/>
      <c r="EK115" s="162"/>
      <c r="EL115" s="162"/>
      <c r="EM115" s="162"/>
      <c r="EN115" s="162"/>
      <c r="EO115" s="162"/>
      <c r="EP115" s="162"/>
      <c r="EQ115" s="162"/>
      <c r="ER115" s="162"/>
      <c r="ES115" s="162"/>
      <c r="ET115" s="162"/>
      <c r="EU115" s="162"/>
      <c r="EV115" s="162"/>
      <c r="EW115" s="162"/>
      <c r="EX115" s="162"/>
      <c r="EY115" s="162"/>
      <c r="EZ115" s="162"/>
      <c r="FA115" s="162"/>
      <c r="FB115" s="162"/>
      <c r="FC115" s="162"/>
      <c r="FD115" s="162"/>
      <c r="FE115" s="162"/>
      <c r="FF115" s="162"/>
      <c r="FG115" s="162"/>
      <c r="FH115" s="162"/>
      <c r="FI115" s="162"/>
      <c r="FJ115" s="162"/>
      <c r="FK115" s="162"/>
      <c r="FL115" s="162"/>
      <c r="FM115" s="162"/>
      <c r="FN115" s="162"/>
      <c r="FO115" s="162"/>
      <c r="FP115" s="162"/>
      <c r="FQ115" s="162"/>
      <c r="FR115" s="162"/>
      <c r="FS115" s="162"/>
      <c r="FT115" s="162"/>
      <c r="FU115" s="162"/>
      <c r="FV115" s="162"/>
      <c r="FW115" s="162"/>
      <c r="FX115" s="162"/>
      <c r="FY115" s="162"/>
      <c r="FZ115" s="162"/>
      <c r="GA115" s="162"/>
      <c r="GB115" s="162"/>
      <c r="GC115" s="162"/>
      <c r="GD115" s="162"/>
      <c r="GE115" s="162"/>
      <c r="GF115" s="162"/>
      <c r="GG115" s="162"/>
      <c r="GH115" s="162"/>
      <c r="GI115" s="162"/>
      <c r="GJ115" s="162"/>
      <c r="GK115" s="162"/>
      <c r="GL115" s="162"/>
      <c r="GM115" s="162"/>
      <c r="GN115" s="162"/>
      <c r="GO115" s="162"/>
      <c r="GP115" s="162"/>
      <c r="GQ115" s="162"/>
      <c r="GR115" s="162"/>
      <c r="GS115" s="162"/>
      <c r="GT115" s="162"/>
      <c r="GU115" s="162"/>
      <c r="GV115" s="162"/>
      <c r="GW115" s="162"/>
      <c r="GX115" s="162"/>
      <c r="GY115" s="162"/>
      <c r="GZ115" s="162"/>
      <c r="HA115" s="162"/>
      <c r="HB115" s="162"/>
      <c r="HC115" s="162"/>
      <c r="HD115" s="162"/>
      <c r="HE115" s="162"/>
      <c r="HF115" s="162"/>
      <c r="HG115" s="162"/>
      <c r="HH115" s="162"/>
      <c r="HI115" s="162"/>
      <c r="HJ115" s="162"/>
      <c r="HK115" s="162"/>
      <c r="HL115" s="162"/>
      <c r="HM115" s="162"/>
      <c r="HN115" s="162"/>
      <c r="HO115" s="162"/>
      <c r="HP115" s="162"/>
      <c r="HQ115" s="162"/>
      <c r="HR115" s="162"/>
      <c r="HS115" s="162"/>
      <c r="HT115" s="162"/>
      <c r="HU115" s="162"/>
      <c r="HV115" s="162"/>
      <c r="HW115" s="162"/>
      <c r="HX115" s="162"/>
      <c r="HY115" s="162"/>
      <c r="HZ115" s="162"/>
      <c r="IA115" s="162"/>
      <c r="IB115" s="162"/>
      <c r="IC115" s="162"/>
      <c r="ID115" s="162"/>
      <c r="IE115" s="162"/>
      <c r="IF115" s="162"/>
      <c r="IG115" s="162"/>
      <c r="IH115" s="162"/>
      <c r="II115" s="162"/>
      <c r="IJ115" s="162"/>
      <c r="IK115" s="162"/>
      <c r="IL115" s="162"/>
      <c r="IM115" s="162"/>
      <c r="IN115" s="162"/>
      <c r="IO115" s="162"/>
      <c r="IP115" s="162"/>
      <c r="IQ115" s="162"/>
      <c r="IR115" s="162"/>
      <c r="IS115" s="162"/>
      <c r="IT115" s="162"/>
      <c r="IU115" s="162"/>
      <c r="IV115" s="162"/>
      <c r="IW115" s="162"/>
      <c r="IX115" s="162"/>
      <c r="IY115" s="162"/>
      <c r="IZ115" s="162"/>
      <c r="JA115" s="162"/>
      <c r="JB115" s="162"/>
      <c r="JC115" s="162"/>
      <c r="JD115" s="162"/>
      <c r="JE115" s="162"/>
      <c r="JF115" s="162"/>
      <c r="JG115" s="162"/>
      <c r="JH115" s="162"/>
      <c r="JI115" s="162"/>
      <c r="JJ115" s="162"/>
      <c r="JK115" s="162"/>
      <c r="JL115" s="162"/>
      <c r="JM115" s="162"/>
      <c r="JN115" s="162"/>
      <c r="JO115" s="162"/>
      <c r="JP115" s="162"/>
      <c r="JQ115" s="162"/>
      <c r="JR115" s="162"/>
      <c r="JS115" s="162"/>
      <c r="JT115" s="162"/>
      <c r="JU115" s="162"/>
      <c r="JV115" s="162"/>
      <c r="JW115" s="162"/>
      <c r="JX115" s="162"/>
      <c r="JY115" s="162"/>
      <c r="JZ115" s="162"/>
      <c r="KA115" s="162"/>
      <c r="KB115" s="162"/>
      <c r="KC115" s="162"/>
    </row>
    <row r="116" spans="1:289" s="104" customFormat="1" ht="15.75" x14ac:dyDescent="0.25">
      <c r="A116" s="80" t="s">
        <v>439</v>
      </c>
      <c r="B116" s="165">
        <v>3</v>
      </c>
      <c r="C116" s="107" t="s">
        <v>223</v>
      </c>
      <c r="D116" s="116" t="s">
        <v>193</v>
      </c>
      <c r="E116" s="125">
        <v>20900</v>
      </c>
      <c r="F116" s="74">
        <v>5385599800</v>
      </c>
      <c r="G116" s="125">
        <v>41459</v>
      </c>
      <c r="H116" s="167" t="s">
        <v>266</v>
      </c>
      <c r="I116" s="167" t="s">
        <v>176</v>
      </c>
      <c r="J116" s="107">
        <v>1</v>
      </c>
      <c r="K116" s="131">
        <v>46904</v>
      </c>
      <c r="L116" s="127">
        <v>64355</v>
      </c>
      <c r="M116" s="129">
        <v>22.55</v>
      </c>
      <c r="N116" s="129">
        <v>30.94</v>
      </c>
      <c r="O116" s="129"/>
      <c r="P116" s="129"/>
      <c r="Q116" s="107">
        <v>11</v>
      </c>
      <c r="R116" s="107">
        <v>40</v>
      </c>
      <c r="S116" s="107"/>
      <c r="T116" s="165" t="s">
        <v>29</v>
      </c>
      <c r="U116" s="107" t="s">
        <v>111</v>
      </c>
      <c r="V116" s="107" t="s">
        <v>262</v>
      </c>
      <c r="W116" s="107" t="s">
        <v>111</v>
      </c>
      <c r="X116" s="107" t="s">
        <v>269</v>
      </c>
      <c r="Y116" s="107" t="s">
        <v>262</v>
      </c>
      <c r="Z116" s="107" t="s">
        <v>32</v>
      </c>
      <c r="AA116" s="107" t="s">
        <v>35</v>
      </c>
      <c r="AB116" s="107"/>
      <c r="AC116" s="107" t="s">
        <v>262</v>
      </c>
      <c r="AD116" s="107"/>
      <c r="AE116" s="107"/>
      <c r="AF116" s="107"/>
      <c r="AG116" s="107"/>
      <c r="AH116" s="107"/>
      <c r="AI116" s="107"/>
      <c r="AJ116" s="107"/>
      <c r="AK116" s="107" t="s">
        <v>38</v>
      </c>
      <c r="AL116" s="107"/>
      <c r="AM116" s="107"/>
      <c r="AN116" s="107" t="s">
        <v>262</v>
      </c>
      <c r="AO116" s="107" t="s">
        <v>262</v>
      </c>
      <c r="AP116" s="107" t="s">
        <v>262</v>
      </c>
      <c r="AQ116" s="107"/>
      <c r="AR116" s="107" t="s">
        <v>262</v>
      </c>
      <c r="AS116" s="107" t="s">
        <v>38</v>
      </c>
      <c r="AT116" s="107" t="s">
        <v>38</v>
      </c>
      <c r="AU116" s="107" t="s">
        <v>262</v>
      </c>
      <c r="AV116" s="107" t="s">
        <v>262</v>
      </c>
      <c r="AW116" s="163"/>
      <c r="AX116" s="163"/>
      <c r="AY116" s="163"/>
      <c r="AZ116" s="163"/>
      <c r="BA116" s="163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2"/>
      <c r="BM116" s="162"/>
      <c r="BN116" s="162"/>
      <c r="BO116" s="162"/>
      <c r="BP116" s="162"/>
      <c r="BQ116" s="162"/>
      <c r="BR116" s="162"/>
      <c r="BS116" s="162"/>
      <c r="BT116" s="162"/>
      <c r="BU116" s="162"/>
      <c r="BV116" s="162"/>
      <c r="BW116" s="162"/>
      <c r="BX116" s="162"/>
      <c r="BY116" s="162"/>
      <c r="BZ116" s="162"/>
      <c r="CA116" s="162"/>
      <c r="CB116" s="162"/>
      <c r="CC116" s="162"/>
      <c r="CD116" s="162"/>
      <c r="CE116" s="162"/>
      <c r="CF116" s="162"/>
      <c r="CG116" s="162"/>
      <c r="CH116" s="162"/>
      <c r="CI116" s="162"/>
      <c r="CJ116" s="162"/>
      <c r="CK116" s="162"/>
      <c r="CL116" s="162"/>
      <c r="CM116" s="162"/>
      <c r="CN116" s="162"/>
      <c r="CO116" s="162"/>
      <c r="CP116" s="162"/>
      <c r="CQ116" s="162"/>
      <c r="CR116" s="162"/>
      <c r="CS116" s="162"/>
      <c r="CT116" s="162"/>
      <c r="CU116" s="162"/>
      <c r="CV116" s="162"/>
      <c r="CW116" s="162"/>
      <c r="CX116" s="162"/>
      <c r="CY116" s="162"/>
      <c r="CZ116" s="162"/>
      <c r="DA116" s="162"/>
      <c r="DB116" s="162"/>
      <c r="DC116" s="162"/>
      <c r="DD116" s="162"/>
      <c r="DE116" s="162"/>
      <c r="DF116" s="162"/>
      <c r="DG116" s="162"/>
      <c r="DH116" s="162"/>
      <c r="DI116" s="162"/>
      <c r="DJ116" s="162"/>
      <c r="DK116" s="162"/>
      <c r="DL116" s="162"/>
      <c r="DM116" s="162"/>
      <c r="DN116" s="162"/>
      <c r="DO116" s="162"/>
      <c r="DP116" s="162"/>
      <c r="DQ116" s="162"/>
      <c r="DR116" s="162"/>
      <c r="DS116" s="162"/>
      <c r="DT116" s="162"/>
      <c r="DU116" s="162"/>
      <c r="DV116" s="162"/>
      <c r="DW116" s="162"/>
      <c r="DX116" s="162"/>
      <c r="DY116" s="162"/>
      <c r="DZ116" s="162"/>
      <c r="EA116" s="162"/>
      <c r="EB116" s="162"/>
      <c r="EC116" s="162"/>
      <c r="ED116" s="162"/>
      <c r="EE116" s="162"/>
      <c r="EF116" s="162"/>
      <c r="EG116" s="162"/>
      <c r="EH116" s="162"/>
      <c r="EI116" s="162"/>
      <c r="EJ116" s="162"/>
      <c r="EK116" s="162"/>
      <c r="EL116" s="162"/>
      <c r="EM116" s="162"/>
      <c r="EN116" s="162"/>
      <c r="EO116" s="162"/>
      <c r="EP116" s="162"/>
      <c r="EQ116" s="162"/>
      <c r="ER116" s="162"/>
      <c r="ES116" s="162"/>
      <c r="ET116" s="162"/>
      <c r="EU116" s="162"/>
      <c r="EV116" s="162"/>
      <c r="EW116" s="162"/>
      <c r="EX116" s="162"/>
      <c r="EY116" s="162"/>
      <c r="EZ116" s="162"/>
      <c r="FA116" s="162"/>
      <c r="FB116" s="162"/>
      <c r="FC116" s="162"/>
      <c r="FD116" s="162"/>
      <c r="FE116" s="162"/>
      <c r="FF116" s="162"/>
      <c r="FG116" s="162"/>
      <c r="FH116" s="162"/>
      <c r="FI116" s="162"/>
      <c r="FJ116" s="162"/>
      <c r="FK116" s="162"/>
      <c r="FL116" s="162"/>
      <c r="FM116" s="162"/>
      <c r="FN116" s="162"/>
      <c r="FO116" s="162"/>
      <c r="FP116" s="162"/>
      <c r="FQ116" s="162"/>
      <c r="FR116" s="162"/>
      <c r="FS116" s="162"/>
      <c r="FT116" s="162"/>
      <c r="FU116" s="162"/>
      <c r="FV116" s="162"/>
      <c r="FW116" s="162"/>
      <c r="FX116" s="162"/>
      <c r="FY116" s="162"/>
      <c r="FZ116" s="162"/>
      <c r="GA116" s="162"/>
      <c r="GB116" s="162"/>
      <c r="GC116" s="162"/>
      <c r="GD116" s="162"/>
      <c r="GE116" s="162"/>
      <c r="GF116" s="162"/>
      <c r="GG116" s="162"/>
      <c r="GH116" s="162"/>
      <c r="GI116" s="162"/>
      <c r="GJ116" s="162"/>
      <c r="GK116" s="162"/>
      <c r="GL116" s="162"/>
      <c r="GM116" s="162"/>
      <c r="GN116" s="162"/>
      <c r="GO116" s="162"/>
      <c r="GP116" s="162"/>
      <c r="GQ116" s="162"/>
      <c r="GR116" s="162"/>
      <c r="GS116" s="162"/>
      <c r="GT116" s="162"/>
      <c r="GU116" s="162"/>
      <c r="GV116" s="162"/>
      <c r="GW116" s="162"/>
      <c r="GX116" s="162"/>
      <c r="GY116" s="162"/>
      <c r="GZ116" s="162"/>
      <c r="HA116" s="162"/>
      <c r="HB116" s="162"/>
      <c r="HC116" s="162"/>
      <c r="HD116" s="162"/>
      <c r="HE116" s="162"/>
      <c r="HF116" s="162"/>
      <c r="HG116" s="162"/>
      <c r="HH116" s="162"/>
      <c r="HI116" s="162"/>
      <c r="HJ116" s="162"/>
      <c r="HK116" s="162"/>
      <c r="HL116" s="162"/>
      <c r="HM116" s="162"/>
      <c r="HN116" s="162"/>
      <c r="HO116" s="162"/>
      <c r="HP116" s="162"/>
      <c r="HQ116" s="162"/>
      <c r="HR116" s="162"/>
      <c r="HS116" s="162"/>
      <c r="HT116" s="162"/>
      <c r="HU116" s="162"/>
      <c r="HV116" s="162"/>
      <c r="HW116" s="162"/>
      <c r="HX116" s="162"/>
      <c r="HY116" s="162"/>
      <c r="HZ116" s="162"/>
      <c r="IA116" s="162"/>
      <c r="IB116" s="162"/>
      <c r="IC116" s="162"/>
      <c r="ID116" s="162"/>
      <c r="IE116" s="162"/>
      <c r="IF116" s="162"/>
      <c r="IG116" s="162"/>
      <c r="IH116" s="162"/>
      <c r="II116" s="162"/>
      <c r="IJ116" s="162"/>
      <c r="IK116" s="162"/>
      <c r="IL116" s="162"/>
      <c r="IM116" s="162"/>
      <c r="IN116" s="162"/>
      <c r="IO116" s="162"/>
      <c r="IP116" s="162"/>
      <c r="IQ116" s="162"/>
      <c r="IR116" s="162"/>
      <c r="IS116" s="162"/>
      <c r="IT116" s="162"/>
      <c r="IU116" s="162"/>
      <c r="IV116" s="162"/>
      <c r="IW116" s="162"/>
      <c r="IX116" s="162"/>
      <c r="IY116" s="162"/>
      <c r="IZ116" s="162"/>
      <c r="JA116" s="162"/>
      <c r="JB116" s="162"/>
      <c r="JC116" s="162"/>
      <c r="JD116" s="162"/>
      <c r="JE116" s="162"/>
      <c r="JF116" s="162"/>
      <c r="JG116" s="162"/>
      <c r="JH116" s="162"/>
      <c r="JI116" s="162"/>
      <c r="JJ116" s="162"/>
      <c r="JK116" s="162"/>
      <c r="JL116" s="162"/>
      <c r="JM116" s="162"/>
      <c r="JN116" s="162"/>
      <c r="JO116" s="162"/>
      <c r="JP116" s="162"/>
      <c r="JQ116" s="162"/>
      <c r="JR116" s="162"/>
      <c r="JS116" s="162"/>
      <c r="JT116" s="162"/>
      <c r="JU116" s="162"/>
      <c r="JV116" s="162"/>
      <c r="JW116" s="162"/>
      <c r="JX116" s="162"/>
      <c r="JY116" s="162"/>
      <c r="JZ116" s="162"/>
      <c r="KA116" s="162"/>
      <c r="KB116" s="162"/>
      <c r="KC116" s="162"/>
    </row>
    <row r="117" spans="1:289" s="104" customFormat="1" ht="15.75" x14ac:dyDescent="0.25">
      <c r="A117" s="80" t="s">
        <v>439</v>
      </c>
      <c r="B117" s="165">
        <v>3</v>
      </c>
      <c r="C117" s="165" t="s">
        <v>223</v>
      </c>
      <c r="D117" s="187" t="s">
        <v>193</v>
      </c>
      <c r="E117" s="197">
        <v>20900</v>
      </c>
      <c r="F117" s="197">
        <v>5385599800</v>
      </c>
      <c r="G117" s="197">
        <v>41459</v>
      </c>
      <c r="H117" s="167" t="s">
        <v>386</v>
      </c>
      <c r="I117" s="167" t="s">
        <v>176</v>
      </c>
      <c r="J117" s="165">
        <v>1</v>
      </c>
      <c r="K117" s="207">
        <v>42557</v>
      </c>
      <c r="L117" s="199">
        <v>58386</v>
      </c>
      <c r="M117" s="204">
        <v>20.46</v>
      </c>
      <c r="N117" s="204">
        <v>28.07</v>
      </c>
      <c r="O117" s="129"/>
      <c r="P117" s="129"/>
      <c r="Q117" s="165">
        <v>11</v>
      </c>
      <c r="R117" s="165">
        <v>40</v>
      </c>
      <c r="S117" s="165"/>
      <c r="T117" s="165" t="s">
        <v>111</v>
      </c>
      <c r="U117" s="107" t="s">
        <v>111</v>
      </c>
      <c r="V117" s="107" t="s">
        <v>262</v>
      </c>
      <c r="W117" s="107" t="s">
        <v>111</v>
      </c>
      <c r="X117" s="165" t="s">
        <v>269</v>
      </c>
      <c r="Y117" s="107" t="s">
        <v>262</v>
      </c>
      <c r="Z117" s="165" t="s">
        <v>32</v>
      </c>
      <c r="AA117" s="165" t="s">
        <v>35</v>
      </c>
      <c r="AB117" s="165"/>
      <c r="AC117" s="165" t="s">
        <v>262</v>
      </c>
      <c r="AD117" s="165"/>
      <c r="AE117" s="165"/>
      <c r="AF117" s="165"/>
      <c r="AG117" s="165"/>
      <c r="AH117" s="165"/>
      <c r="AI117" s="165"/>
      <c r="AJ117" s="165"/>
      <c r="AK117" s="165"/>
      <c r="AL117" s="165"/>
      <c r="AM117" s="165"/>
      <c r="AN117" s="165" t="s">
        <v>262</v>
      </c>
      <c r="AO117" s="165" t="s">
        <v>262</v>
      </c>
      <c r="AP117" s="165" t="s">
        <v>262</v>
      </c>
      <c r="AQ117" s="165"/>
      <c r="AR117" s="165" t="s">
        <v>262</v>
      </c>
      <c r="AS117" s="165" t="s">
        <v>262</v>
      </c>
      <c r="AT117" s="165"/>
      <c r="AU117" s="165" t="s">
        <v>262</v>
      </c>
      <c r="AV117" s="165"/>
      <c r="AW117" s="163"/>
      <c r="AX117" s="163"/>
      <c r="AY117" s="163"/>
      <c r="AZ117" s="163"/>
      <c r="BA117" s="163"/>
      <c r="BB117" s="162"/>
      <c r="BC117" s="162"/>
      <c r="BD117" s="162"/>
      <c r="BE117" s="162"/>
      <c r="BF117" s="162"/>
      <c r="BG117" s="162"/>
      <c r="BH117" s="162"/>
      <c r="BI117" s="162"/>
      <c r="BJ117" s="162"/>
      <c r="BK117" s="162"/>
      <c r="BL117" s="162"/>
      <c r="BM117" s="162"/>
      <c r="BN117" s="162"/>
      <c r="BO117" s="162"/>
      <c r="BP117" s="162"/>
      <c r="BQ117" s="162"/>
      <c r="BR117" s="162"/>
      <c r="BS117" s="162"/>
      <c r="BT117" s="162"/>
      <c r="BU117" s="162"/>
      <c r="BV117" s="162"/>
      <c r="BW117" s="162"/>
      <c r="BX117" s="162"/>
      <c r="BY117" s="162"/>
      <c r="BZ117" s="162"/>
      <c r="CA117" s="162"/>
      <c r="CB117" s="162"/>
      <c r="CC117" s="162"/>
      <c r="CD117" s="162"/>
      <c r="CE117" s="162"/>
      <c r="CF117" s="162"/>
      <c r="CG117" s="162"/>
      <c r="CH117" s="162"/>
      <c r="CI117" s="162"/>
      <c r="CJ117" s="162"/>
      <c r="CK117" s="162"/>
      <c r="CL117" s="162"/>
      <c r="CM117" s="162"/>
      <c r="CN117" s="162"/>
      <c r="CO117" s="162"/>
      <c r="CP117" s="162"/>
      <c r="CQ117" s="162"/>
      <c r="CR117" s="162"/>
      <c r="CS117" s="162"/>
      <c r="CT117" s="162"/>
      <c r="CU117" s="162"/>
      <c r="CV117" s="162"/>
      <c r="CW117" s="162"/>
      <c r="CX117" s="162"/>
      <c r="CY117" s="162"/>
      <c r="CZ117" s="162"/>
      <c r="DA117" s="162"/>
      <c r="DB117" s="162"/>
      <c r="DC117" s="162"/>
      <c r="DD117" s="162"/>
      <c r="DE117" s="162"/>
      <c r="DF117" s="162"/>
      <c r="DG117" s="162"/>
      <c r="DH117" s="162"/>
      <c r="DI117" s="162"/>
      <c r="DJ117" s="162"/>
      <c r="DK117" s="162"/>
      <c r="DL117" s="162"/>
      <c r="DM117" s="162"/>
      <c r="DN117" s="162"/>
      <c r="DO117" s="162"/>
      <c r="DP117" s="162"/>
      <c r="DQ117" s="162"/>
      <c r="DR117" s="162"/>
      <c r="DS117" s="162"/>
      <c r="DT117" s="162"/>
      <c r="DU117" s="162"/>
      <c r="DV117" s="162"/>
      <c r="DW117" s="162"/>
      <c r="DX117" s="162"/>
      <c r="DY117" s="162"/>
      <c r="DZ117" s="162"/>
      <c r="EA117" s="162"/>
      <c r="EB117" s="162"/>
      <c r="EC117" s="162"/>
      <c r="ED117" s="162"/>
      <c r="EE117" s="162"/>
      <c r="EF117" s="162"/>
      <c r="EG117" s="162"/>
      <c r="EH117" s="162"/>
      <c r="EI117" s="162"/>
      <c r="EJ117" s="162"/>
      <c r="EK117" s="162"/>
      <c r="EL117" s="162"/>
      <c r="EM117" s="162"/>
      <c r="EN117" s="162"/>
      <c r="EO117" s="162"/>
      <c r="EP117" s="162"/>
      <c r="EQ117" s="162"/>
      <c r="ER117" s="162"/>
      <c r="ES117" s="162"/>
      <c r="ET117" s="162"/>
      <c r="EU117" s="162"/>
      <c r="EV117" s="162"/>
      <c r="EW117" s="162"/>
      <c r="EX117" s="162"/>
      <c r="EY117" s="162"/>
      <c r="EZ117" s="162"/>
      <c r="FA117" s="162"/>
      <c r="FB117" s="162"/>
      <c r="FC117" s="162"/>
      <c r="FD117" s="162"/>
      <c r="FE117" s="162"/>
      <c r="FF117" s="162"/>
      <c r="FG117" s="162"/>
      <c r="FH117" s="162"/>
      <c r="FI117" s="162"/>
      <c r="FJ117" s="162"/>
      <c r="FK117" s="162"/>
      <c r="FL117" s="162"/>
      <c r="FM117" s="162"/>
      <c r="FN117" s="162"/>
      <c r="FO117" s="162"/>
      <c r="FP117" s="162"/>
      <c r="FQ117" s="162"/>
      <c r="FR117" s="162"/>
      <c r="FS117" s="162"/>
      <c r="FT117" s="162"/>
      <c r="FU117" s="162"/>
      <c r="FV117" s="162"/>
      <c r="FW117" s="162"/>
      <c r="FX117" s="162"/>
      <c r="FY117" s="162"/>
      <c r="FZ117" s="162"/>
      <c r="GA117" s="162"/>
      <c r="GB117" s="162"/>
      <c r="GC117" s="162"/>
      <c r="GD117" s="162"/>
      <c r="GE117" s="162"/>
      <c r="GF117" s="162"/>
      <c r="GG117" s="162"/>
      <c r="GH117" s="162"/>
      <c r="GI117" s="162"/>
      <c r="GJ117" s="162"/>
      <c r="GK117" s="162"/>
      <c r="GL117" s="162"/>
      <c r="GM117" s="162"/>
      <c r="GN117" s="162"/>
      <c r="GO117" s="162"/>
      <c r="GP117" s="162"/>
      <c r="GQ117" s="162"/>
      <c r="GR117" s="162"/>
      <c r="GS117" s="162"/>
      <c r="GT117" s="162"/>
      <c r="GU117" s="162"/>
      <c r="GV117" s="162"/>
      <c r="GW117" s="162"/>
      <c r="GX117" s="162"/>
      <c r="GY117" s="162"/>
      <c r="GZ117" s="162"/>
      <c r="HA117" s="162"/>
      <c r="HB117" s="162"/>
      <c r="HC117" s="162"/>
      <c r="HD117" s="162"/>
      <c r="HE117" s="162"/>
      <c r="HF117" s="162"/>
      <c r="HG117" s="162"/>
      <c r="HH117" s="162"/>
      <c r="HI117" s="162"/>
      <c r="HJ117" s="162"/>
      <c r="HK117" s="162"/>
      <c r="HL117" s="162"/>
      <c r="HM117" s="162"/>
      <c r="HN117" s="162"/>
      <c r="HO117" s="162"/>
      <c r="HP117" s="162"/>
      <c r="HQ117" s="162"/>
      <c r="HR117" s="162"/>
      <c r="HS117" s="162"/>
      <c r="HT117" s="162"/>
      <c r="HU117" s="162"/>
      <c r="HV117" s="162"/>
      <c r="HW117" s="162"/>
      <c r="HX117" s="162"/>
      <c r="HY117" s="162"/>
      <c r="HZ117" s="162"/>
      <c r="IA117" s="162"/>
      <c r="IB117" s="162"/>
      <c r="IC117" s="162"/>
      <c r="ID117" s="162"/>
      <c r="IE117" s="162"/>
      <c r="IF117" s="162"/>
      <c r="IG117" s="162"/>
      <c r="IH117" s="162"/>
      <c r="II117" s="162"/>
      <c r="IJ117" s="162"/>
      <c r="IK117" s="162"/>
      <c r="IL117" s="162"/>
      <c r="IM117" s="162"/>
      <c r="IN117" s="162"/>
      <c r="IO117" s="162"/>
      <c r="IP117" s="162"/>
      <c r="IQ117" s="162"/>
      <c r="IR117" s="162"/>
      <c r="IS117" s="162"/>
      <c r="IT117" s="162"/>
      <c r="IU117" s="162"/>
      <c r="IV117" s="162"/>
      <c r="IW117" s="162"/>
      <c r="IX117" s="162"/>
      <c r="IY117" s="162"/>
      <c r="IZ117" s="162"/>
      <c r="JA117" s="162"/>
      <c r="JB117" s="162"/>
      <c r="JC117" s="162"/>
      <c r="JD117" s="162"/>
      <c r="JE117" s="162"/>
      <c r="JF117" s="162"/>
      <c r="JG117" s="162"/>
      <c r="JH117" s="162"/>
      <c r="JI117" s="162"/>
      <c r="JJ117" s="162"/>
      <c r="JK117" s="162"/>
      <c r="JL117" s="162"/>
      <c r="JM117" s="162"/>
      <c r="JN117" s="162"/>
      <c r="JO117" s="162"/>
      <c r="JP117" s="162"/>
      <c r="JQ117" s="162"/>
      <c r="JR117" s="162"/>
      <c r="JS117" s="162"/>
      <c r="JT117" s="162"/>
      <c r="JU117" s="162"/>
      <c r="JV117" s="162"/>
      <c r="JW117" s="162"/>
      <c r="JX117" s="162"/>
      <c r="JY117" s="162"/>
      <c r="JZ117" s="162"/>
      <c r="KA117" s="162"/>
      <c r="KB117" s="162"/>
      <c r="KC117" s="162"/>
    </row>
    <row r="118" spans="1:289" s="104" customFormat="1" ht="15.75" x14ac:dyDescent="0.25">
      <c r="A118" s="80" t="s">
        <v>439</v>
      </c>
      <c r="B118" s="165">
        <v>3</v>
      </c>
      <c r="C118" s="165" t="s">
        <v>236</v>
      </c>
      <c r="D118" s="187" t="s">
        <v>194</v>
      </c>
      <c r="E118" s="197">
        <v>30300</v>
      </c>
      <c r="F118" s="197">
        <v>9455099200</v>
      </c>
      <c r="G118" s="197">
        <v>57469</v>
      </c>
      <c r="H118" s="167" t="s">
        <v>0</v>
      </c>
      <c r="I118" s="167" t="s">
        <v>177</v>
      </c>
      <c r="J118" s="165">
        <v>1</v>
      </c>
      <c r="K118" s="207">
        <v>107810</v>
      </c>
      <c r="L118" s="199">
        <v>141966</v>
      </c>
      <c r="M118" s="204">
        <v>51.83</v>
      </c>
      <c r="N118" s="204">
        <v>68.25</v>
      </c>
      <c r="O118" s="204"/>
      <c r="P118" s="204"/>
      <c r="Q118" s="165">
        <v>9</v>
      </c>
      <c r="R118" s="165">
        <v>40</v>
      </c>
      <c r="S118" s="165" t="s">
        <v>260</v>
      </c>
      <c r="T118" s="165" t="s">
        <v>27</v>
      </c>
      <c r="U118" s="165" t="s">
        <v>282</v>
      </c>
      <c r="V118" s="165" t="s">
        <v>375</v>
      </c>
      <c r="W118" s="165" t="s">
        <v>375</v>
      </c>
      <c r="X118" s="165"/>
      <c r="Y118" s="165" t="s">
        <v>375</v>
      </c>
      <c r="Z118" s="165"/>
      <c r="AA118" s="165" t="s">
        <v>35</v>
      </c>
      <c r="AB118" s="165" t="s">
        <v>55</v>
      </c>
      <c r="AC118" s="165" t="s">
        <v>55</v>
      </c>
      <c r="AD118" s="165" t="s">
        <v>55</v>
      </c>
      <c r="AE118" s="165" t="s">
        <v>55</v>
      </c>
      <c r="AF118" s="165" t="s">
        <v>55</v>
      </c>
      <c r="AG118" s="165" t="s">
        <v>55</v>
      </c>
      <c r="AH118" s="165" t="s">
        <v>55</v>
      </c>
      <c r="AI118" s="165" t="s">
        <v>55</v>
      </c>
      <c r="AJ118" s="165" t="s">
        <v>55</v>
      </c>
      <c r="AK118" s="165" t="s">
        <v>55</v>
      </c>
      <c r="AL118" s="165" t="s">
        <v>55</v>
      </c>
      <c r="AM118" s="165" t="s">
        <v>55</v>
      </c>
      <c r="AN118" s="165" t="s">
        <v>55</v>
      </c>
      <c r="AO118" s="165" t="s">
        <v>55</v>
      </c>
      <c r="AP118" s="165" t="s">
        <v>55</v>
      </c>
      <c r="AQ118" s="165" t="s">
        <v>55</v>
      </c>
      <c r="AR118" s="165" t="s">
        <v>55</v>
      </c>
      <c r="AS118" s="165" t="s">
        <v>55</v>
      </c>
      <c r="AT118" s="165" t="s">
        <v>55</v>
      </c>
      <c r="AU118" s="165" t="s">
        <v>55</v>
      </c>
      <c r="AV118" s="165" t="s">
        <v>55</v>
      </c>
      <c r="AW118" s="73"/>
      <c r="AX118" s="73"/>
      <c r="AY118" s="73"/>
      <c r="AZ118" s="73"/>
      <c r="BA118" s="73"/>
      <c r="BB118" s="279"/>
      <c r="BC118" s="279"/>
      <c r="BD118" s="279"/>
      <c r="BE118" s="279"/>
      <c r="BF118" s="279"/>
      <c r="BG118" s="279"/>
      <c r="BH118" s="279"/>
      <c r="BI118" s="279"/>
      <c r="BJ118" s="279"/>
      <c r="BK118" s="279"/>
      <c r="BL118" s="279"/>
      <c r="BM118" s="279"/>
      <c r="BN118" s="279"/>
      <c r="BO118" s="279"/>
      <c r="BP118" s="279"/>
      <c r="BQ118" s="279"/>
      <c r="BR118" s="279"/>
      <c r="BS118" s="279"/>
      <c r="BT118" s="279"/>
      <c r="BU118" s="279"/>
      <c r="BV118" s="279"/>
      <c r="BW118" s="279"/>
      <c r="BX118" s="279"/>
      <c r="BY118" s="279"/>
      <c r="BZ118" s="279"/>
      <c r="CA118" s="279"/>
      <c r="CB118" s="279"/>
      <c r="CC118" s="279"/>
      <c r="CD118" s="279"/>
      <c r="CE118" s="279"/>
      <c r="CF118" s="279"/>
      <c r="CG118" s="279"/>
      <c r="CH118" s="279"/>
      <c r="CI118" s="279"/>
      <c r="CJ118" s="279"/>
      <c r="CK118" s="279"/>
      <c r="CL118" s="279"/>
      <c r="CM118" s="279"/>
      <c r="CN118" s="279"/>
      <c r="CO118" s="279"/>
      <c r="CP118" s="279"/>
      <c r="CQ118" s="279"/>
      <c r="CR118" s="279"/>
      <c r="CS118" s="279"/>
      <c r="CT118" s="279"/>
      <c r="CU118" s="279"/>
      <c r="CV118" s="279"/>
      <c r="CW118" s="279"/>
      <c r="CX118" s="279"/>
      <c r="CY118" s="279"/>
      <c r="CZ118" s="279"/>
      <c r="DA118" s="279"/>
      <c r="DB118" s="279"/>
      <c r="DC118" s="279"/>
      <c r="DD118" s="279"/>
      <c r="DE118" s="279"/>
      <c r="DF118" s="279"/>
      <c r="DG118" s="279"/>
      <c r="DH118" s="279"/>
      <c r="DI118" s="279"/>
      <c r="DJ118" s="279"/>
      <c r="DK118" s="279"/>
      <c r="DL118" s="279"/>
      <c r="DM118" s="279"/>
      <c r="DN118" s="279"/>
      <c r="DO118" s="279"/>
      <c r="DP118" s="279"/>
      <c r="DQ118" s="279"/>
      <c r="DR118" s="279"/>
      <c r="DS118" s="279"/>
      <c r="DT118" s="279"/>
      <c r="DU118" s="279"/>
      <c r="DV118" s="279"/>
      <c r="DW118" s="279"/>
      <c r="DX118" s="279"/>
      <c r="DY118" s="279"/>
      <c r="DZ118" s="279"/>
      <c r="EA118" s="279"/>
      <c r="EB118" s="279"/>
      <c r="EC118" s="279"/>
      <c r="ED118" s="279"/>
      <c r="EE118" s="279"/>
      <c r="EF118" s="279"/>
      <c r="EG118" s="279"/>
      <c r="EH118" s="279"/>
      <c r="EI118" s="279"/>
      <c r="EJ118" s="279"/>
      <c r="EK118" s="279"/>
      <c r="EL118" s="279"/>
      <c r="EM118" s="279"/>
      <c r="EN118" s="279"/>
      <c r="EO118" s="279"/>
      <c r="EP118" s="279"/>
      <c r="EQ118" s="279"/>
      <c r="ER118" s="279"/>
      <c r="ES118" s="279"/>
      <c r="ET118" s="279"/>
      <c r="EU118" s="279"/>
      <c r="EV118" s="279"/>
      <c r="EW118" s="279"/>
      <c r="EX118" s="279"/>
      <c r="EY118" s="279"/>
      <c r="EZ118" s="279"/>
      <c r="FA118" s="279"/>
      <c r="FB118" s="279"/>
      <c r="FC118" s="279"/>
      <c r="FD118" s="279"/>
      <c r="FE118" s="279"/>
      <c r="FF118" s="279"/>
      <c r="FG118" s="279"/>
      <c r="FH118" s="279"/>
      <c r="FI118" s="279"/>
      <c r="FJ118" s="279"/>
      <c r="FK118" s="279"/>
      <c r="FL118" s="279"/>
      <c r="FM118" s="279"/>
      <c r="FN118" s="279"/>
      <c r="FO118" s="279"/>
      <c r="FP118" s="279"/>
      <c r="FQ118" s="279"/>
      <c r="FR118" s="279"/>
      <c r="FS118" s="279"/>
      <c r="FT118" s="279"/>
      <c r="FU118" s="279"/>
      <c r="FV118" s="279"/>
      <c r="FW118" s="279"/>
      <c r="FX118" s="279"/>
      <c r="FY118" s="279"/>
      <c r="FZ118" s="279"/>
      <c r="GA118" s="279"/>
      <c r="GB118" s="279"/>
      <c r="GC118" s="279"/>
      <c r="GD118" s="279"/>
      <c r="GE118" s="279"/>
      <c r="GF118" s="279"/>
      <c r="GG118" s="279"/>
      <c r="GH118" s="279"/>
      <c r="GI118" s="279"/>
      <c r="GJ118" s="279"/>
      <c r="GK118" s="279"/>
      <c r="GL118" s="279"/>
      <c r="GM118" s="279"/>
      <c r="GN118" s="279"/>
      <c r="GO118" s="279"/>
      <c r="GP118" s="279"/>
      <c r="GQ118" s="279"/>
      <c r="GR118" s="279"/>
      <c r="GS118" s="279"/>
      <c r="GT118" s="279"/>
      <c r="GU118" s="279"/>
      <c r="GV118" s="279"/>
      <c r="GW118" s="279"/>
      <c r="GX118" s="279"/>
      <c r="GY118" s="279"/>
      <c r="GZ118" s="279"/>
      <c r="HA118" s="279"/>
      <c r="HB118" s="279"/>
      <c r="HC118" s="279"/>
      <c r="HD118" s="279"/>
      <c r="HE118" s="279"/>
      <c r="HF118" s="279"/>
      <c r="HG118" s="279"/>
      <c r="HH118" s="279"/>
      <c r="HI118" s="279"/>
      <c r="HJ118" s="279"/>
      <c r="HK118" s="279"/>
      <c r="HL118" s="279"/>
      <c r="HM118" s="279"/>
      <c r="HN118" s="279"/>
      <c r="HO118" s="279"/>
      <c r="HP118" s="279"/>
      <c r="HQ118" s="279"/>
      <c r="HR118" s="279"/>
      <c r="HS118" s="279"/>
      <c r="HT118" s="279"/>
      <c r="HU118" s="279"/>
      <c r="HV118" s="279"/>
      <c r="HW118" s="279"/>
      <c r="HX118" s="279"/>
      <c r="HY118" s="279"/>
      <c r="HZ118" s="279"/>
      <c r="IA118" s="279"/>
      <c r="IB118" s="279"/>
      <c r="IC118" s="279"/>
      <c r="ID118" s="279"/>
      <c r="IE118" s="279"/>
      <c r="IF118" s="279"/>
      <c r="IG118" s="279"/>
      <c r="IH118" s="279"/>
      <c r="II118" s="279"/>
      <c r="IJ118" s="279"/>
      <c r="IK118" s="279"/>
      <c r="IL118" s="279"/>
      <c r="IM118" s="279"/>
      <c r="IN118" s="279"/>
      <c r="IO118" s="279"/>
      <c r="IP118" s="279"/>
      <c r="IQ118" s="279"/>
      <c r="IR118" s="279"/>
      <c r="IS118" s="279"/>
      <c r="IT118" s="279"/>
      <c r="IU118" s="279"/>
      <c r="IV118" s="279"/>
      <c r="IW118" s="279"/>
      <c r="IX118" s="279"/>
      <c r="IY118" s="279"/>
      <c r="IZ118" s="279"/>
      <c r="JA118" s="279"/>
      <c r="JB118" s="279"/>
      <c r="JC118" s="279"/>
      <c r="JD118" s="279"/>
      <c r="JE118" s="279"/>
      <c r="JF118" s="279"/>
      <c r="JG118" s="279"/>
      <c r="JH118" s="279"/>
      <c r="JI118" s="279"/>
      <c r="JJ118" s="279"/>
      <c r="JK118" s="279"/>
      <c r="JL118" s="279"/>
      <c r="JM118" s="279"/>
      <c r="JN118" s="279"/>
      <c r="JO118" s="279"/>
      <c r="JP118" s="279"/>
      <c r="JQ118" s="279"/>
      <c r="JR118" s="279"/>
      <c r="JS118" s="279"/>
      <c r="JT118" s="279"/>
      <c r="JU118" s="279"/>
      <c r="JV118" s="279"/>
      <c r="JW118" s="279"/>
      <c r="JX118" s="279"/>
      <c r="JY118" s="279"/>
      <c r="JZ118" s="279"/>
      <c r="KA118" s="279"/>
      <c r="KB118" s="279"/>
      <c r="KC118" s="279"/>
    </row>
    <row r="119" spans="1:289" s="108" customFormat="1" ht="15.75" x14ac:dyDescent="0.25">
      <c r="A119" s="80" t="s">
        <v>439</v>
      </c>
      <c r="B119" s="195">
        <v>3</v>
      </c>
      <c r="C119" s="165" t="s">
        <v>223</v>
      </c>
      <c r="D119" s="187" t="s">
        <v>194</v>
      </c>
      <c r="E119" s="197">
        <v>30300</v>
      </c>
      <c r="F119" s="197">
        <v>9455099200</v>
      </c>
      <c r="G119" s="197">
        <v>57469</v>
      </c>
      <c r="H119" s="167" t="s">
        <v>1</v>
      </c>
      <c r="I119" s="167" t="s">
        <v>177</v>
      </c>
      <c r="J119" s="165">
        <v>1</v>
      </c>
      <c r="K119" s="207">
        <v>98010</v>
      </c>
      <c r="L119" s="199">
        <v>129060</v>
      </c>
      <c r="M119" s="204">
        <v>47.12</v>
      </c>
      <c r="N119" s="204">
        <v>62.04</v>
      </c>
      <c r="O119" s="204"/>
      <c r="P119" s="204"/>
      <c r="Q119" s="165">
        <v>9</v>
      </c>
      <c r="R119" s="165">
        <v>40</v>
      </c>
      <c r="S119" s="165" t="s">
        <v>260</v>
      </c>
      <c r="T119" s="165" t="s">
        <v>27</v>
      </c>
      <c r="U119" s="165" t="s">
        <v>282</v>
      </c>
      <c r="V119" s="165" t="s">
        <v>375</v>
      </c>
      <c r="W119" s="165" t="s">
        <v>375</v>
      </c>
      <c r="X119" s="165"/>
      <c r="Y119" s="165" t="s">
        <v>375</v>
      </c>
      <c r="Z119" s="165"/>
      <c r="AA119" s="165" t="s">
        <v>35</v>
      </c>
      <c r="AB119" s="165" t="s">
        <v>55</v>
      </c>
      <c r="AC119" s="165" t="s">
        <v>55</v>
      </c>
      <c r="AD119" s="165" t="s">
        <v>56</v>
      </c>
      <c r="AE119" s="165" t="s">
        <v>55</v>
      </c>
      <c r="AF119" s="165" t="s">
        <v>55</v>
      </c>
      <c r="AG119" s="165" t="s">
        <v>55</v>
      </c>
      <c r="AH119" s="165" t="s">
        <v>55</v>
      </c>
      <c r="AI119" s="165" t="s">
        <v>55</v>
      </c>
      <c r="AJ119" s="165" t="s">
        <v>55</v>
      </c>
      <c r="AK119" s="165" t="s">
        <v>55</v>
      </c>
      <c r="AL119" s="165" t="s">
        <v>56</v>
      </c>
      <c r="AM119" s="165" t="s">
        <v>55</v>
      </c>
      <c r="AN119" s="165" t="s">
        <v>55</v>
      </c>
      <c r="AO119" s="165" t="s">
        <v>55</v>
      </c>
      <c r="AP119" s="165" t="s">
        <v>55</v>
      </c>
      <c r="AQ119" s="165" t="s">
        <v>55</v>
      </c>
      <c r="AR119" s="165" t="s">
        <v>55</v>
      </c>
      <c r="AS119" s="165" t="s">
        <v>55</v>
      </c>
      <c r="AT119" s="165" t="s">
        <v>55</v>
      </c>
      <c r="AU119" s="165" t="s">
        <v>55</v>
      </c>
      <c r="AV119" s="165" t="s">
        <v>55</v>
      </c>
      <c r="AW119" s="73"/>
      <c r="AX119" s="73"/>
      <c r="AY119" s="73"/>
      <c r="AZ119" s="73"/>
      <c r="BA119" s="73"/>
      <c r="BB119" s="279"/>
      <c r="BC119" s="279"/>
      <c r="BD119" s="279"/>
      <c r="BE119" s="279"/>
      <c r="BF119" s="279"/>
      <c r="BG119" s="279"/>
      <c r="BH119" s="279"/>
      <c r="BI119" s="279"/>
      <c r="BJ119" s="279"/>
      <c r="BK119" s="279"/>
      <c r="BL119" s="279"/>
      <c r="BM119" s="279"/>
      <c r="BN119" s="279"/>
      <c r="BO119" s="279"/>
      <c r="BP119" s="279"/>
      <c r="BQ119" s="279"/>
      <c r="BR119" s="279"/>
      <c r="BS119" s="279"/>
      <c r="BT119" s="279"/>
      <c r="BU119" s="279"/>
      <c r="BV119" s="279"/>
      <c r="BW119" s="279"/>
      <c r="BX119" s="279"/>
      <c r="BY119" s="279"/>
      <c r="BZ119" s="279"/>
      <c r="CA119" s="279"/>
      <c r="CB119" s="279"/>
      <c r="CC119" s="279"/>
      <c r="CD119" s="279"/>
      <c r="CE119" s="279"/>
      <c r="CF119" s="279"/>
      <c r="CG119" s="279"/>
      <c r="CH119" s="279"/>
      <c r="CI119" s="279"/>
      <c r="CJ119" s="279"/>
      <c r="CK119" s="279"/>
      <c r="CL119" s="279"/>
      <c r="CM119" s="279"/>
      <c r="CN119" s="279"/>
      <c r="CO119" s="279"/>
      <c r="CP119" s="279"/>
      <c r="CQ119" s="279"/>
      <c r="CR119" s="279"/>
      <c r="CS119" s="279"/>
      <c r="CT119" s="279"/>
      <c r="CU119" s="279"/>
      <c r="CV119" s="279"/>
      <c r="CW119" s="279"/>
      <c r="CX119" s="279"/>
      <c r="CY119" s="279"/>
      <c r="CZ119" s="279"/>
      <c r="DA119" s="279"/>
      <c r="DB119" s="279"/>
      <c r="DC119" s="279"/>
      <c r="DD119" s="279"/>
      <c r="DE119" s="279"/>
      <c r="DF119" s="279"/>
      <c r="DG119" s="279"/>
      <c r="DH119" s="279"/>
      <c r="DI119" s="279"/>
      <c r="DJ119" s="279"/>
      <c r="DK119" s="279"/>
      <c r="DL119" s="279"/>
      <c r="DM119" s="279"/>
      <c r="DN119" s="279"/>
      <c r="DO119" s="279"/>
      <c r="DP119" s="279"/>
      <c r="DQ119" s="279"/>
      <c r="DR119" s="279"/>
      <c r="DS119" s="279"/>
      <c r="DT119" s="279"/>
      <c r="DU119" s="279"/>
      <c r="DV119" s="279"/>
      <c r="DW119" s="279"/>
      <c r="DX119" s="279"/>
      <c r="DY119" s="279"/>
      <c r="DZ119" s="279"/>
      <c r="EA119" s="279"/>
      <c r="EB119" s="279"/>
      <c r="EC119" s="279"/>
      <c r="ED119" s="279"/>
      <c r="EE119" s="279"/>
      <c r="EF119" s="279"/>
      <c r="EG119" s="279"/>
      <c r="EH119" s="279"/>
      <c r="EI119" s="279"/>
      <c r="EJ119" s="279"/>
      <c r="EK119" s="279"/>
      <c r="EL119" s="279"/>
      <c r="EM119" s="279"/>
      <c r="EN119" s="279"/>
      <c r="EO119" s="279"/>
      <c r="EP119" s="279"/>
      <c r="EQ119" s="279"/>
      <c r="ER119" s="279"/>
      <c r="ES119" s="279"/>
      <c r="ET119" s="279"/>
      <c r="EU119" s="279"/>
      <c r="EV119" s="279"/>
      <c r="EW119" s="279"/>
      <c r="EX119" s="279"/>
      <c r="EY119" s="279"/>
      <c r="EZ119" s="279"/>
      <c r="FA119" s="279"/>
      <c r="FB119" s="279"/>
      <c r="FC119" s="279"/>
      <c r="FD119" s="279"/>
      <c r="FE119" s="279"/>
      <c r="FF119" s="279"/>
      <c r="FG119" s="279"/>
      <c r="FH119" s="279"/>
      <c r="FI119" s="279"/>
      <c r="FJ119" s="279"/>
      <c r="FK119" s="279"/>
      <c r="FL119" s="279"/>
      <c r="FM119" s="279"/>
      <c r="FN119" s="279"/>
      <c r="FO119" s="279"/>
      <c r="FP119" s="279"/>
      <c r="FQ119" s="279"/>
      <c r="FR119" s="279"/>
      <c r="FS119" s="279"/>
      <c r="FT119" s="279"/>
      <c r="FU119" s="279"/>
      <c r="FV119" s="279"/>
      <c r="FW119" s="279"/>
      <c r="FX119" s="279"/>
      <c r="FY119" s="279"/>
      <c r="FZ119" s="279"/>
      <c r="GA119" s="279"/>
      <c r="GB119" s="279"/>
      <c r="GC119" s="279"/>
      <c r="GD119" s="279"/>
      <c r="GE119" s="279"/>
      <c r="GF119" s="279"/>
      <c r="GG119" s="279"/>
      <c r="GH119" s="279"/>
      <c r="GI119" s="279"/>
      <c r="GJ119" s="279"/>
      <c r="GK119" s="279"/>
      <c r="GL119" s="279"/>
      <c r="GM119" s="279"/>
      <c r="GN119" s="279"/>
      <c r="GO119" s="279"/>
      <c r="GP119" s="279"/>
      <c r="GQ119" s="279"/>
      <c r="GR119" s="279"/>
      <c r="GS119" s="279"/>
      <c r="GT119" s="279"/>
      <c r="GU119" s="279"/>
      <c r="GV119" s="279"/>
      <c r="GW119" s="279"/>
      <c r="GX119" s="279"/>
      <c r="GY119" s="279"/>
      <c r="GZ119" s="279"/>
      <c r="HA119" s="279"/>
      <c r="HB119" s="279"/>
      <c r="HC119" s="279"/>
      <c r="HD119" s="279"/>
      <c r="HE119" s="279"/>
      <c r="HF119" s="279"/>
      <c r="HG119" s="279"/>
      <c r="HH119" s="279"/>
      <c r="HI119" s="279"/>
      <c r="HJ119" s="279"/>
      <c r="HK119" s="279"/>
      <c r="HL119" s="279"/>
      <c r="HM119" s="279"/>
      <c r="HN119" s="279"/>
      <c r="HO119" s="279"/>
      <c r="HP119" s="279"/>
      <c r="HQ119" s="279"/>
      <c r="HR119" s="279"/>
      <c r="HS119" s="279"/>
      <c r="HT119" s="279"/>
      <c r="HU119" s="279"/>
      <c r="HV119" s="279"/>
      <c r="HW119" s="279"/>
      <c r="HX119" s="279"/>
      <c r="HY119" s="279"/>
      <c r="HZ119" s="279"/>
      <c r="IA119" s="279"/>
      <c r="IB119" s="279"/>
      <c r="IC119" s="279"/>
      <c r="ID119" s="279"/>
      <c r="IE119" s="279"/>
      <c r="IF119" s="279"/>
      <c r="IG119" s="279"/>
      <c r="IH119" s="279"/>
      <c r="II119" s="279"/>
      <c r="IJ119" s="279"/>
      <c r="IK119" s="279"/>
      <c r="IL119" s="279"/>
      <c r="IM119" s="279"/>
      <c r="IN119" s="279"/>
      <c r="IO119" s="279"/>
      <c r="IP119" s="279"/>
      <c r="IQ119" s="279"/>
      <c r="IR119" s="279"/>
      <c r="IS119" s="279"/>
      <c r="IT119" s="279"/>
      <c r="IU119" s="279"/>
      <c r="IV119" s="279"/>
      <c r="IW119" s="279"/>
      <c r="IX119" s="279"/>
      <c r="IY119" s="279"/>
      <c r="IZ119" s="279"/>
      <c r="JA119" s="279"/>
      <c r="JB119" s="279"/>
      <c r="JC119" s="279"/>
      <c r="JD119" s="279"/>
      <c r="JE119" s="279"/>
      <c r="JF119" s="279"/>
      <c r="JG119" s="279"/>
      <c r="JH119" s="279"/>
      <c r="JI119" s="279"/>
      <c r="JJ119" s="279"/>
      <c r="JK119" s="279"/>
      <c r="JL119" s="279"/>
      <c r="JM119" s="279"/>
      <c r="JN119" s="279"/>
      <c r="JO119" s="279"/>
      <c r="JP119" s="279"/>
      <c r="JQ119" s="279"/>
      <c r="JR119" s="279"/>
      <c r="JS119" s="279"/>
      <c r="JT119" s="279"/>
      <c r="JU119" s="279"/>
      <c r="JV119" s="279"/>
      <c r="JW119" s="279"/>
      <c r="JX119" s="279"/>
      <c r="JY119" s="279"/>
      <c r="JZ119" s="279"/>
      <c r="KA119" s="279"/>
      <c r="KB119" s="279"/>
      <c r="KC119" s="279"/>
    </row>
    <row r="120" spans="1:289" s="108" customFormat="1" ht="15.75" x14ac:dyDescent="0.25">
      <c r="A120" s="80" t="s">
        <v>439</v>
      </c>
      <c r="B120" s="195">
        <v>3</v>
      </c>
      <c r="C120" s="165" t="s">
        <v>223</v>
      </c>
      <c r="D120" s="187" t="s">
        <v>194</v>
      </c>
      <c r="E120" s="197">
        <v>30300</v>
      </c>
      <c r="F120" s="197">
        <v>9455099200</v>
      </c>
      <c r="G120" s="197">
        <v>57469</v>
      </c>
      <c r="H120" s="167" t="s">
        <v>294</v>
      </c>
      <c r="I120" s="167" t="s">
        <v>173</v>
      </c>
      <c r="J120" s="165">
        <v>6</v>
      </c>
      <c r="K120" s="207">
        <v>61493</v>
      </c>
      <c r="L120" s="199">
        <v>80975</v>
      </c>
      <c r="M120" s="204">
        <v>29.56</v>
      </c>
      <c r="N120" s="204">
        <v>38.93</v>
      </c>
      <c r="O120" s="204"/>
      <c r="P120" s="204"/>
      <c r="Q120" s="165">
        <v>9</v>
      </c>
      <c r="R120" s="165">
        <v>40</v>
      </c>
      <c r="S120" s="165" t="s">
        <v>260</v>
      </c>
      <c r="T120" s="168" t="s">
        <v>28</v>
      </c>
      <c r="U120" s="165" t="s">
        <v>282</v>
      </c>
      <c r="V120" s="165" t="s">
        <v>375</v>
      </c>
      <c r="W120" s="165" t="s">
        <v>375</v>
      </c>
      <c r="X120" s="165"/>
      <c r="Y120" s="165" t="s">
        <v>375</v>
      </c>
      <c r="Z120" s="165" t="s">
        <v>32</v>
      </c>
      <c r="AA120" s="165" t="s">
        <v>35</v>
      </c>
      <c r="AB120" s="165"/>
      <c r="AC120" s="165" t="s">
        <v>260</v>
      </c>
      <c r="AD120" s="165"/>
      <c r="AE120" s="165" t="s">
        <v>225</v>
      </c>
      <c r="AF120" s="165" t="s">
        <v>38</v>
      </c>
      <c r="AG120" s="165" t="s">
        <v>38</v>
      </c>
      <c r="AH120" s="165" t="s">
        <v>260</v>
      </c>
      <c r="AI120" s="165" t="s">
        <v>260</v>
      </c>
      <c r="AJ120" s="165" t="s">
        <v>260</v>
      </c>
      <c r="AK120" s="165" t="s">
        <v>260</v>
      </c>
      <c r="AL120" s="165"/>
      <c r="AM120" s="165" t="s">
        <v>260</v>
      </c>
      <c r="AN120" s="165" t="s">
        <v>260</v>
      </c>
      <c r="AO120" s="165" t="s">
        <v>260</v>
      </c>
      <c r="AP120" s="165" t="s">
        <v>260</v>
      </c>
      <c r="AQ120" s="165" t="s">
        <v>260</v>
      </c>
      <c r="AR120" s="165" t="s">
        <v>260</v>
      </c>
      <c r="AS120" s="165" t="s">
        <v>260</v>
      </c>
      <c r="AT120" s="165"/>
      <c r="AU120" s="165" t="s">
        <v>260</v>
      </c>
      <c r="AV120" s="165" t="s">
        <v>260</v>
      </c>
      <c r="AW120" s="166"/>
      <c r="AX120" s="166"/>
      <c r="AY120" s="166"/>
      <c r="AZ120" s="166"/>
      <c r="BA120" s="166"/>
    </row>
    <row r="121" spans="1:289" s="166" customFormat="1" ht="15.75" x14ac:dyDescent="0.25">
      <c r="A121" s="80" t="s">
        <v>439</v>
      </c>
      <c r="B121" s="195">
        <v>3</v>
      </c>
      <c r="C121" s="165" t="s">
        <v>236</v>
      </c>
      <c r="D121" s="187" t="s">
        <v>194</v>
      </c>
      <c r="E121" s="197">
        <v>30300</v>
      </c>
      <c r="F121" s="197">
        <v>9455099200</v>
      </c>
      <c r="G121" s="197">
        <v>57469</v>
      </c>
      <c r="H121" s="167" t="s">
        <v>376</v>
      </c>
      <c r="I121" s="167" t="s">
        <v>173</v>
      </c>
      <c r="J121" s="165">
        <v>0</v>
      </c>
      <c r="K121" s="207">
        <v>58013</v>
      </c>
      <c r="L121" s="199">
        <v>76392</v>
      </c>
      <c r="M121" s="204">
        <v>27.89</v>
      </c>
      <c r="N121" s="204">
        <v>36.729999999999997</v>
      </c>
      <c r="O121" s="204"/>
      <c r="P121" s="204"/>
      <c r="Q121" s="165">
        <v>9</v>
      </c>
      <c r="R121" s="165">
        <v>40</v>
      </c>
      <c r="S121" s="165" t="s">
        <v>260</v>
      </c>
      <c r="T121" s="168" t="s">
        <v>29</v>
      </c>
      <c r="U121" s="165" t="s">
        <v>282</v>
      </c>
      <c r="V121" s="165" t="s">
        <v>375</v>
      </c>
      <c r="W121" s="165" t="s">
        <v>375</v>
      </c>
      <c r="X121" s="165"/>
      <c r="Y121" s="165" t="s">
        <v>375</v>
      </c>
      <c r="Z121" s="165" t="s">
        <v>32</v>
      </c>
      <c r="AA121" s="165" t="s">
        <v>35</v>
      </c>
      <c r="AB121" s="165"/>
      <c r="AC121" s="165" t="s">
        <v>38</v>
      </c>
      <c r="AD121" s="165" t="s">
        <v>38</v>
      </c>
      <c r="AE121" s="165" t="s">
        <v>38</v>
      </c>
      <c r="AF121" s="165" t="s">
        <v>38</v>
      </c>
      <c r="AG121" s="165" t="s">
        <v>38</v>
      </c>
      <c r="AH121" s="165" t="s">
        <v>260</v>
      </c>
      <c r="AI121" s="165" t="s">
        <v>260</v>
      </c>
      <c r="AJ121" s="165" t="s">
        <v>260</v>
      </c>
      <c r="AK121" s="165" t="s">
        <v>260</v>
      </c>
      <c r="AL121" s="165"/>
      <c r="AM121" s="165" t="s">
        <v>260</v>
      </c>
      <c r="AN121" s="165" t="s">
        <v>260</v>
      </c>
      <c r="AO121" s="165" t="s">
        <v>260</v>
      </c>
      <c r="AP121" s="165" t="s">
        <v>260</v>
      </c>
      <c r="AQ121" s="165" t="s">
        <v>260</v>
      </c>
      <c r="AR121" s="165" t="s">
        <v>260</v>
      </c>
      <c r="AS121" s="165" t="s">
        <v>260</v>
      </c>
      <c r="AT121" s="165"/>
      <c r="AU121" s="165" t="s">
        <v>260</v>
      </c>
      <c r="AV121" s="165" t="s">
        <v>260</v>
      </c>
    </row>
    <row r="122" spans="1:289" s="166" customFormat="1" ht="15.75" x14ac:dyDescent="0.25">
      <c r="A122" s="80" t="s">
        <v>439</v>
      </c>
      <c r="B122" s="195">
        <v>3</v>
      </c>
      <c r="C122" s="165" t="s">
        <v>223</v>
      </c>
      <c r="D122" s="187" t="s">
        <v>194</v>
      </c>
      <c r="E122" s="197">
        <v>30300</v>
      </c>
      <c r="F122" s="197">
        <v>9455099200</v>
      </c>
      <c r="G122" s="197">
        <v>57469</v>
      </c>
      <c r="H122" s="191" t="s">
        <v>221</v>
      </c>
      <c r="I122" s="191" t="s">
        <v>176</v>
      </c>
      <c r="J122" s="165">
        <v>1</v>
      </c>
      <c r="K122" s="207">
        <v>54730</v>
      </c>
      <c r="L122" s="199">
        <v>72068</v>
      </c>
      <c r="M122" s="204">
        <v>26.31</v>
      </c>
      <c r="N122" s="204">
        <v>34.65</v>
      </c>
      <c r="O122" s="204"/>
      <c r="P122" s="204"/>
      <c r="Q122" s="165">
        <v>9</v>
      </c>
      <c r="R122" s="165">
        <v>40</v>
      </c>
      <c r="S122" s="165" t="s">
        <v>260</v>
      </c>
      <c r="T122" s="168" t="s">
        <v>33</v>
      </c>
      <c r="U122" s="165" t="s">
        <v>282</v>
      </c>
      <c r="V122" s="165" t="s">
        <v>375</v>
      </c>
      <c r="W122" s="165" t="s">
        <v>375</v>
      </c>
      <c r="X122" s="165"/>
      <c r="Y122" s="165" t="s">
        <v>375</v>
      </c>
      <c r="Z122" s="165" t="s">
        <v>32</v>
      </c>
      <c r="AA122" s="165" t="s">
        <v>35</v>
      </c>
      <c r="AB122" s="165"/>
      <c r="AC122" s="165"/>
      <c r="AD122" s="165"/>
      <c r="AE122" s="165"/>
      <c r="AF122" s="165"/>
      <c r="AG122" s="165"/>
      <c r="AH122" s="165"/>
      <c r="AI122" s="165"/>
      <c r="AJ122" s="165"/>
      <c r="AK122" s="165"/>
      <c r="AL122" s="165"/>
      <c r="AM122" s="165"/>
      <c r="AN122" s="165" t="s">
        <v>260</v>
      </c>
      <c r="AO122" s="165" t="s">
        <v>260</v>
      </c>
      <c r="AP122" s="165" t="s">
        <v>260</v>
      </c>
      <c r="AQ122" s="165" t="s">
        <v>260</v>
      </c>
      <c r="AR122" s="165" t="s">
        <v>260</v>
      </c>
      <c r="AS122" s="165" t="s">
        <v>260</v>
      </c>
      <c r="AT122" s="165"/>
      <c r="AU122" s="165" t="s">
        <v>260</v>
      </c>
      <c r="AV122" s="165" t="s">
        <v>260</v>
      </c>
    </row>
    <row r="123" spans="1:289" s="166" customFormat="1" ht="15.75" x14ac:dyDescent="0.25">
      <c r="A123" s="81" t="s">
        <v>439</v>
      </c>
      <c r="B123" s="190">
        <v>3</v>
      </c>
      <c r="C123" s="190" t="s">
        <v>223</v>
      </c>
      <c r="D123" s="182" t="s">
        <v>160</v>
      </c>
      <c r="E123" s="198">
        <v>24018</v>
      </c>
      <c r="F123" s="198">
        <v>6511552500</v>
      </c>
      <c r="G123" s="198">
        <v>42727</v>
      </c>
      <c r="H123" s="176" t="s">
        <v>0</v>
      </c>
      <c r="I123" s="176" t="s">
        <v>177</v>
      </c>
      <c r="J123" s="190">
        <v>1</v>
      </c>
      <c r="K123" s="177">
        <v>89086</v>
      </c>
      <c r="L123" s="177">
        <v>115086.39999999999</v>
      </c>
      <c r="M123" s="178">
        <v>42.83</v>
      </c>
      <c r="N123" s="178">
        <v>55.33</v>
      </c>
      <c r="O123" s="204"/>
      <c r="P123" s="204"/>
      <c r="Q123" s="190">
        <v>9</v>
      </c>
      <c r="R123" s="190">
        <v>40</v>
      </c>
      <c r="S123" s="190" t="s">
        <v>260</v>
      </c>
      <c r="T123" s="183" t="s">
        <v>27</v>
      </c>
      <c r="U123" s="165" t="s">
        <v>282</v>
      </c>
      <c r="V123" s="165" t="s">
        <v>375</v>
      </c>
      <c r="W123" s="165" t="s">
        <v>375</v>
      </c>
      <c r="X123" s="190" t="s">
        <v>31</v>
      </c>
      <c r="Y123" s="165" t="s">
        <v>375</v>
      </c>
      <c r="Z123" s="190"/>
      <c r="AA123" s="190" t="s">
        <v>35</v>
      </c>
      <c r="AB123" s="190" t="s">
        <v>260</v>
      </c>
      <c r="AC123" s="190" t="s">
        <v>260</v>
      </c>
      <c r="AD123" s="190" t="s">
        <v>260</v>
      </c>
      <c r="AE123" s="190" t="s">
        <v>260</v>
      </c>
      <c r="AF123" s="190" t="s">
        <v>260</v>
      </c>
      <c r="AG123" s="190" t="s">
        <v>260</v>
      </c>
      <c r="AH123" s="190" t="s">
        <v>260</v>
      </c>
      <c r="AI123" s="190" t="s">
        <v>260</v>
      </c>
      <c r="AJ123" s="190" t="s">
        <v>260</v>
      </c>
      <c r="AK123" s="190" t="s">
        <v>260</v>
      </c>
      <c r="AL123" s="190" t="s">
        <v>260</v>
      </c>
      <c r="AM123" s="190" t="s">
        <v>260</v>
      </c>
      <c r="AN123" s="190" t="s">
        <v>260</v>
      </c>
      <c r="AO123" s="190" t="s">
        <v>260</v>
      </c>
      <c r="AP123" s="190" t="s">
        <v>260</v>
      </c>
      <c r="AQ123" s="190" t="s">
        <v>260</v>
      </c>
      <c r="AR123" s="190" t="s">
        <v>260</v>
      </c>
      <c r="AS123" s="190" t="s">
        <v>260</v>
      </c>
      <c r="AT123" s="190" t="s">
        <v>260</v>
      </c>
      <c r="AU123" s="190" t="s">
        <v>260</v>
      </c>
      <c r="AV123" s="190" t="s">
        <v>260</v>
      </c>
      <c r="AW123" s="164"/>
      <c r="AX123" s="164"/>
      <c r="AY123" s="164"/>
      <c r="AZ123" s="164"/>
      <c r="BA123" s="164"/>
      <c r="BB123" s="164"/>
      <c r="BC123" s="164"/>
      <c r="BD123" s="164"/>
      <c r="BE123" s="164"/>
      <c r="BF123" s="164"/>
      <c r="BG123" s="164"/>
      <c r="BH123" s="164"/>
      <c r="BI123" s="164"/>
      <c r="BJ123" s="164"/>
      <c r="BK123" s="164"/>
      <c r="BL123" s="164"/>
      <c r="BM123" s="164"/>
      <c r="BN123" s="164"/>
      <c r="BO123" s="164"/>
      <c r="BP123" s="164"/>
      <c r="BQ123" s="164"/>
      <c r="BR123" s="164"/>
      <c r="BS123" s="164"/>
      <c r="BT123" s="164"/>
      <c r="BU123" s="164"/>
      <c r="BV123" s="164"/>
      <c r="BW123" s="164"/>
      <c r="BX123" s="164"/>
      <c r="BY123" s="164"/>
      <c r="BZ123" s="164"/>
      <c r="CA123" s="164"/>
      <c r="CB123" s="164"/>
      <c r="CC123" s="164"/>
      <c r="CD123" s="164"/>
      <c r="CE123" s="164"/>
      <c r="CF123" s="164"/>
      <c r="CG123" s="164"/>
      <c r="CH123" s="164"/>
      <c r="CI123" s="164"/>
      <c r="CJ123" s="164"/>
      <c r="CK123" s="164"/>
      <c r="CL123" s="164"/>
      <c r="CM123" s="164"/>
      <c r="CN123" s="164"/>
      <c r="CO123" s="164"/>
      <c r="CP123" s="164"/>
      <c r="CQ123" s="164"/>
      <c r="CR123" s="164"/>
      <c r="CS123" s="164"/>
      <c r="CT123" s="164"/>
      <c r="CU123" s="164"/>
      <c r="CV123" s="164"/>
      <c r="CW123" s="164"/>
      <c r="CX123" s="164"/>
      <c r="CY123" s="164"/>
      <c r="CZ123" s="164"/>
      <c r="DA123" s="164"/>
      <c r="DB123" s="164"/>
      <c r="DC123" s="164"/>
      <c r="DD123" s="164"/>
      <c r="DE123" s="164"/>
      <c r="DF123" s="164"/>
      <c r="DG123" s="164"/>
      <c r="DH123" s="164"/>
      <c r="DI123" s="164"/>
      <c r="DJ123" s="164"/>
      <c r="DK123" s="164"/>
      <c r="DL123" s="164"/>
      <c r="DM123" s="164"/>
      <c r="DN123" s="164"/>
      <c r="DO123" s="164"/>
      <c r="DP123" s="164"/>
      <c r="DQ123" s="164"/>
      <c r="DR123" s="164"/>
      <c r="DS123" s="164"/>
      <c r="DT123" s="164"/>
      <c r="DU123" s="164"/>
      <c r="DV123" s="164"/>
      <c r="DW123" s="164"/>
      <c r="DX123" s="164"/>
      <c r="DY123" s="164"/>
      <c r="DZ123" s="164"/>
      <c r="EA123" s="164"/>
      <c r="EB123" s="164"/>
      <c r="EC123" s="164"/>
      <c r="ED123" s="164"/>
      <c r="EE123" s="164"/>
      <c r="EF123" s="164"/>
      <c r="EG123" s="164"/>
      <c r="EH123" s="164"/>
      <c r="EI123" s="164"/>
      <c r="EJ123" s="164"/>
      <c r="EK123" s="164"/>
      <c r="EL123" s="164"/>
      <c r="EM123" s="164"/>
      <c r="EN123" s="164"/>
      <c r="EO123" s="164"/>
      <c r="EP123" s="164"/>
      <c r="EQ123" s="164"/>
      <c r="ER123" s="164"/>
      <c r="ES123" s="164"/>
      <c r="ET123" s="164"/>
      <c r="EU123" s="164"/>
      <c r="EV123" s="164"/>
      <c r="EW123" s="164"/>
      <c r="EX123" s="164"/>
      <c r="EY123" s="164"/>
      <c r="EZ123" s="164"/>
      <c r="FA123" s="164"/>
      <c r="FB123" s="164"/>
      <c r="FC123" s="164"/>
      <c r="FD123" s="164"/>
      <c r="FE123" s="164"/>
      <c r="FF123" s="164"/>
      <c r="FG123" s="164"/>
      <c r="FH123" s="164"/>
      <c r="FI123" s="164"/>
      <c r="FJ123" s="164"/>
      <c r="FK123" s="164"/>
      <c r="FL123" s="164"/>
      <c r="FM123" s="164"/>
      <c r="FN123" s="164"/>
      <c r="FO123" s="164"/>
      <c r="FP123" s="164"/>
      <c r="FQ123" s="164"/>
      <c r="FR123" s="164"/>
      <c r="FS123" s="164"/>
      <c r="FT123" s="164"/>
      <c r="FU123" s="164"/>
      <c r="FV123" s="164"/>
      <c r="FW123" s="164"/>
      <c r="FX123" s="164"/>
      <c r="FY123" s="164"/>
      <c r="FZ123" s="164"/>
      <c r="GA123" s="164"/>
      <c r="GB123" s="164"/>
      <c r="GC123" s="164"/>
      <c r="GD123" s="164"/>
      <c r="GE123" s="164"/>
      <c r="GF123" s="164"/>
      <c r="GG123" s="164"/>
      <c r="GH123" s="164"/>
      <c r="GI123" s="164"/>
      <c r="GJ123" s="164"/>
      <c r="GK123" s="164"/>
      <c r="GL123" s="164"/>
      <c r="GM123" s="164"/>
      <c r="GN123" s="164"/>
      <c r="GO123" s="164"/>
      <c r="GP123" s="164"/>
      <c r="GQ123" s="164"/>
      <c r="GR123" s="164"/>
      <c r="GS123" s="164"/>
      <c r="GT123" s="164"/>
      <c r="GU123" s="164"/>
      <c r="GV123" s="164"/>
      <c r="GW123" s="164"/>
      <c r="GX123" s="164"/>
      <c r="GY123" s="164"/>
      <c r="GZ123" s="164"/>
      <c r="HA123" s="164"/>
      <c r="HB123" s="164"/>
      <c r="HC123" s="164"/>
      <c r="HD123" s="164"/>
      <c r="HE123" s="164"/>
      <c r="HF123" s="164"/>
      <c r="HG123" s="164"/>
      <c r="HH123" s="164"/>
      <c r="HI123" s="164"/>
      <c r="HJ123" s="164"/>
      <c r="HK123" s="164"/>
      <c r="HL123" s="164"/>
      <c r="HM123" s="164"/>
      <c r="HN123" s="164"/>
      <c r="HO123" s="164"/>
      <c r="HP123" s="164"/>
      <c r="HQ123" s="164"/>
      <c r="HR123" s="164"/>
      <c r="HS123" s="164"/>
      <c r="HT123" s="164"/>
      <c r="HU123" s="164"/>
      <c r="HV123" s="164"/>
      <c r="HW123" s="164"/>
      <c r="HX123" s="164"/>
      <c r="HY123" s="164"/>
      <c r="HZ123" s="164"/>
      <c r="IA123" s="164"/>
      <c r="IB123" s="164"/>
      <c r="IC123" s="164"/>
      <c r="ID123" s="164"/>
      <c r="IE123" s="164"/>
      <c r="IF123" s="164"/>
      <c r="IG123" s="164"/>
      <c r="IH123" s="164"/>
      <c r="II123" s="164"/>
      <c r="IJ123" s="164"/>
      <c r="IK123" s="164"/>
      <c r="IL123" s="164"/>
      <c r="IM123" s="164"/>
      <c r="IN123" s="164"/>
      <c r="IO123" s="164"/>
      <c r="IP123" s="164"/>
      <c r="IQ123" s="164"/>
      <c r="IR123" s="164"/>
      <c r="IS123" s="164"/>
      <c r="IT123" s="164"/>
      <c r="IU123" s="164"/>
      <c r="IV123" s="164"/>
      <c r="IW123" s="164"/>
      <c r="IX123" s="164"/>
      <c r="IY123" s="164"/>
      <c r="IZ123" s="164"/>
      <c r="JA123" s="164"/>
      <c r="JB123" s="164"/>
      <c r="JC123" s="164"/>
      <c r="JD123" s="164"/>
      <c r="JE123" s="164"/>
      <c r="JF123" s="164"/>
      <c r="JG123" s="164"/>
      <c r="JH123" s="164"/>
      <c r="JI123" s="164"/>
      <c r="JJ123" s="164"/>
      <c r="JK123" s="164"/>
      <c r="JL123" s="164"/>
      <c r="JM123" s="164"/>
      <c r="JN123" s="164"/>
      <c r="JO123" s="164"/>
      <c r="JP123" s="164"/>
      <c r="JQ123" s="164"/>
      <c r="JR123" s="164"/>
      <c r="JS123" s="164"/>
      <c r="JT123" s="164"/>
      <c r="JU123" s="164"/>
      <c r="JV123" s="164"/>
      <c r="JW123" s="164"/>
      <c r="JX123" s="164"/>
      <c r="JY123" s="164"/>
      <c r="JZ123" s="164"/>
      <c r="KA123" s="164"/>
      <c r="KB123" s="164"/>
      <c r="KC123" s="164"/>
    </row>
    <row r="124" spans="1:289" s="162" customFormat="1" ht="15.75" x14ac:dyDescent="0.25">
      <c r="A124" s="81" t="s">
        <v>439</v>
      </c>
      <c r="B124" s="190">
        <v>3</v>
      </c>
      <c r="C124" s="190" t="s">
        <v>223</v>
      </c>
      <c r="D124" s="182" t="s">
        <v>160</v>
      </c>
      <c r="E124" s="198">
        <v>24018</v>
      </c>
      <c r="F124" s="198">
        <v>6511552500</v>
      </c>
      <c r="G124" s="198">
        <v>42727</v>
      </c>
      <c r="H124" s="176" t="s">
        <v>122</v>
      </c>
      <c r="I124" s="176" t="s">
        <v>173</v>
      </c>
      <c r="J124" s="190">
        <v>1</v>
      </c>
      <c r="K124" s="177">
        <v>59238.400000000001</v>
      </c>
      <c r="L124" s="177">
        <v>76544</v>
      </c>
      <c r="M124" s="178">
        <v>28.48</v>
      </c>
      <c r="N124" s="178">
        <v>36.799999999999997</v>
      </c>
      <c r="O124" s="178"/>
      <c r="P124" s="178"/>
      <c r="Q124" s="190">
        <v>9</v>
      </c>
      <c r="R124" s="190">
        <v>40</v>
      </c>
      <c r="S124" s="190"/>
      <c r="T124" s="183" t="s">
        <v>28</v>
      </c>
      <c r="U124" s="190" t="s">
        <v>282</v>
      </c>
      <c r="V124" s="190" t="s">
        <v>375</v>
      </c>
      <c r="W124" s="190" t="s">
        <v>375</v>
      </c>
      <c r="X124" s="190"/>
      <c r="Y124" s="190" t="s">
        <v>375</v>
      </c>
      <c r="Z124" s="190" t="s">
        <v>32</v>
      </c>
      <c r="AA124" s="190" t="s">
        <v>35</v>
      </c>
      <c r="AB124" s="190"/>
      <c r="AC124" s="190"/>
      <c r="AD124" s="190"/>
      <c r="AE124" s="190" t="s">
        <v>260</v>
      </c>
      <c r="AF124" s="190"/>
      <c r="AG124" s="190" t="s">
        <v>260</v>
      </c>
      <c r="AH124" s="190" t="s">
        <v>260</v>
      </c>
      <c r="AI124" s="190" t="s">
        <v>260</v>
      </c>
      <c r="AJ124" s="190" t="s">
        <v>260</v>
      </c>
      <c r="AK124" s="190" t="s">
        <v>260</v>
      </c>
      <c r="AL124" s="190"/>
      <c r="AM124" s="190"/>
      <c r="AN124" s="190" t="s">
        <v>260</v>
      </c>
      <c r="AO124" s="190"/>
      <c r="AP124" s="190"/>
      <c r="AQ124" s="190"/>
      <c r="AR124" s="190" t="s">
        <v>260</v>
      </c>
      <c r="AS124" s="190" t="s">
        <v>260</v>
      </c>
      <c r="AT124" s="190" t="s">
        <v>260</v>
      </c>
      <c r="AU124" s="190" t="s">
        <v>260</v>
      </c>
      <c r="AV124" s="190" t="s">
        <v>260</v>
      </c>
      <c r="AW124" s="164"/>
      <c r="AX124" s="164"/>
      <c r="AY124" s="164"/>
      <c r="AZ124" s="164"/>
      <c r="BA124" s="164"/>
      <c r="BB124" s="164"/>
      <c r="BC124" s="164"/>
      <c r="BD124" s="164"/>
      <c r="BE124" s="164"/>
      <c r="BF124" s="164"/>
      <c r="BG124" s="164"/>
      <c r="BH124" s="164"/>
      <c r="BI124" s="164"/>
      <c r="BJ124" s="164"/>
      <c r="BK124" s="164"/>
      <c r="BL124" s="164"/>
      <c r="BM124" s="164"/>
      <c r="BN124" s="164"/>
      <c r="BO124" s="164"/>
      <c r="BP124" s="164"/>
      <c r="BQ124" s="164"/>
      <c r="BR124" s="164"/>
      <c r="BS124" s="164"/>
      <c r="BT124" s="164"/>
      <c r="BU124" s="164"/>
      <c r="BV124" s="164"/>
      <c r="BW124" s="164"/>
      <c r="BX124" s="164"/>
      <c r="BY124" s="164"/>
      <c r="BZ124" s="164"/>
      <c r="CA124" s="164"/>
      <c r="CB124" s="164"/>
      <c r="CC124" s="164"/>
      <c r="CD124" s="164"/>
      <c r="CE124" s="164"/>
      <c r="CF124" s="164"/>
      <c r="CG124" s="164"/>
      <c r="CH124" s="164"/>
      <c r="CI124" s="164"/>
      <c r="CJ124" s="164"/>
      <c r="CK124" s="164"/>
      <c r="CL124" s="164"/>
      <c r="CM124" s="164"/>
      <c r="CN124" s="164"/>
      <c r="CO124" s="164"/>
      <c r="CP124" s="164"/>
      <c r="CQ124" s="164"/>
      <c r="CR124" s="164"/>
      <c r="CS124" s="164"/>
      <c r="CT124" s="164"/>
      <c r="CU124" s="164"/>
      <c r="CV124" s="164"/>
      <c r="CW124" s="164"/>
      <c r="CX124" s="164"/>
      <c r="CY124" s="164"/>
      <c r="CZ124" s="164"/>
      <c r="DA124" s="164"/>
      <c r="DB124" s="164"/>
      <c r="DC124" s="164"/>
      <c r="DD124" s="164"/>
      <c r="DE124" s="164"/>
      <c r="DF124" s="164"/>
      <c r="DG124" s="164"/>
      <c r="DH124" s="164"/>
      <c r="DI124" s="164"/>
      <c r="DJ124" s="164"/>
      <c r="DK124" s="164"/>
      <c r="DL124" s="164"/>
      <c r="DM124" s="164"/>
      <c r="DN124" s="164"/>
      <c r="DO124" s="164"/>
      <c r="DP124" s="164"/>
      <c r="DQ124" s="164"/>
      <c r="DR124" s="164"/>
      <c r="DS124" s="164"/>
      <c r="DT124" s="164"/>
      <c r="DU124" s="164"/>
      <c r="DV124" s="164"/>
      <c r="DW124" s="164"/>
      <c r="DX124" s="164"/>
      <c r="DY124" s="164"/>
      <c r="DZ124" s="164"/>
      <c r="EA124" s="164"/>
      <c r="EB124" s="164"/>
      <c r="EC124" s="164"/>
      <c r="ED124" s="164"/>
      <c r="EE124" s="164"/>
      <c r="EF124" s="164"/>
      <c r="EG124" s="164"/>
      <c r="EH124" s="164"/>
      <c r="EI124" s="164"/>
      <c r="EJ124" s="164"/>
      <c r="EK124" s="164"/>
      <c r="EL124" s="164"/>
      <c r="EM124" s="164"/>
      <c r="EN124" s="164"/>
      <c r="EO124" s="164"/>
      <c r="EP124" s="164"/>
      <c r="EQ124" s="164"/>
      <c r="ER124" s="164"/>
      <c r="ES124" s="164"/>
      <c r="ET124" s="164"/>
      <c r="EU124" s="164"/>
      <c r="EV124" s="164"/>
      <c r="EW124" s="164"/>
      <c r="EX124" s="164"/>
      <c r="EY124" s="164"/>
      <c r="EZ124" s="164"/>
      <c r="FA124" s="164"/>
      <c r="FB124" s="164"/>
      <c r="FC124" s="164"/>
      <c r="FD124" s="164"/>
      <c r="FE124" s="164"/>
      <c r="FF124" s="164"/>
      <c r="FG124" s="164"/>
      <c r="FH124" s="164"/>
      <c r="FI124" s="164"/>
      <c r="FJ124" s="164"/>
      <c r="FK124" s="164"/>
      <c r="FL124" s="164"/>
      <c r="FM124" s="164"/>
      <c r="FN124" s="164"/>
      <c r="FO124" s="164"/>
      <c r="FP124" s="164"/>
      <c r="FQ124" s="164"/>
      <c r="FR124" s="164"/>
      <c r="FS124" s="164"/>
      <c r="FT124" s="164"/>
      <c r="FU124" s="164"/>
      <c r="FV124" s="164"/>
      <c r="FW124" s="164"/>
      <c r="FX124" s="164"/>
      <c r="FY124" s="164"/>
      <c r="FZ124" s="164"/>
      <c r="GA124" s="164"/>
      <c r="GB124" s="164"/>
      <c r="GC124" s="164"/>
      <c r="GD124" s="164"/>
      <c r="GE124" s="164"/>
      <c r="GF124" s="164"/>
      <c r="GG124" s="164"/>
      <c r="GH124" s="164"/>
      <c r="GI124" s="164"/>
      <c r="GJ124" s="164"/>
      <c r="GK124" s="164"/>
      <c r="GL124" s="164"/>
      <c r="GM124" s="164"/>
      <c r="GN124" s="164"/>
      <c r="GO124" s="164"/>
      <c r="GP124" s="164"/>
      <c r="GQ124" s="164"/>
      <c r="GR124" s="164"/>
      <c r="GS124" s="164"/>
      <c r="GT124" s="164"/>
      <c r="GU124" s="164"/>
      <c r="GV124" s="164"/>
      <c r="GW124" s="164"/>
      <c r="GX124" s="164"/>
      <c r="GY124" s="164"/>
      <c r="GZ124" s="164"/>
      <c r="HA124" s="164"/>
      <c r="HB124" s="164"/>
      <c r="HC124" s="164"/>
      <c r="HD124" s="164"/>
      <c r="HE124" s="164"/>
      <c r="HF124" s="164"/>
      <c r="HG124" s="164"/>
      <c r="HH124" s="164"/>
      <c r="HI124" s="164"/>
      <c r="HJ124" s="164"/>
      <c r="HK124" s="164"/>
      <c r="HL124" s="164"/>
      <c r="HM124" s="164"/>
      <c r="HN124" s="164"/>
      <c r="HO124" s="164"/>
      <c r="HP124" s="164"/>
      <c r="HQ124" s="164"/>
      <c r="HR124" s="164"/>
      <c r="HS124" s="164"/>
      <c r="HT124" s="164"/>
      <c r="HU124" s="164"/>
      <c r="HV124" s="164"/>
      <c r="HW124" s="164"/>
      <c r="HX124" s="164"/>
      <c r="HY124" s="164"/>
      <c r="HZ124" s="164"/>
      <c r="IA124" s="164"/>
      <c r="IB124" s="164"/>
      <c r="IC124" s="164"/>
      <c r="ID124" s="164"/>
      <c r="IE124" s="164"/>
      <c r="IF124" s="164"/>
      <c r="IG124" s="164"/>
      <c r="IH124" s="164"/>
      <c r="II124" s="164"/>
      <c r="IJ124" s="164"/>
      <c r="IK124" s="164"/>
      <c r="IL124" s="164"/>
      <c r="IM124" s="164"/>
      <c r="IN124" s="164"/>
      <c r="IO124" s="164"/>
      <c r="IP124" s="164"/>
      <c r="IQ124" s="164"/>
      <c r="IR124" s="164"/>
      <c r="IS124" s="164"/>
      <c r="IT124" s="164"/>
      <c r="IU124" s="164"/>
      <c r="IV124" s="164"/>
      <c r="IW124" s="164"/>
      <c r="IX124" s="164"/>
      <c r="IY124" s="164"/>
      <c r="IZ124" s="164"/>
      <c r="JA124" s="164"/>
      <c r="JB124" s="164"/>
      <c r="JC124" s="164"/>
      <c r="JD124" s="164"/>
      <c r="JE124" s="164"/>
      <c r="JF124" s="164"/>
      <c r="JG124" s="164"/>
      <c r="JH124" s="164"/>
      <c r="JI124" s="164"/>
      <c r="JJ124" s="164"/>
      <c r="JK124" s="164"/>
      <c r="JL124" s="164"/>
      <c r="JM124" s="164"/>
      <c r="JN124" s="164"/>
      <c r="JO124" s="164"/>
      <c r="JP124" s="164"/>
      <c r="JQ124" s="164"/>
      <c r="JR124" s="164"/>
      <c r="JS124" s="164"/>
      <c r="JT124" s="164"/>
      <c r="JU124" s="164"/>
      <c r="JV124" s="164"/>
      <c r="JW124" s="164"/>
      <c r="JX124" s="164"/>
      <c r="JY124" s="164"/>
      <c r="JZ124" s="164"/>
      <c r="KA124" s="164"/>
      <c r="KB124" s="164"/>
      <c r="KC124" s="164"/>
    </row>
    <row r="125" spans="1:289" s="162" customFormat="1" ht="15.75" x14ac:dyDescent="0.25">
      <c r="A125" s="81" t="s">
        <v>439</v>
      </c>
      <c r="B125" s="190">
        <v>3</v>
      </c>
      <c r="C125" s="190" t="s">
        <v>223</v>
      </c>
      <c r="D125" s="189" t="s">
        <v>160</v>
      </c>
      <c r="E125" s="198">
        <v>24018</v>
      </c>
      <c r="F125" s="198">
        <v>6511552500</v>
      </c>
      <c r="G125" s="198">
        <v>42727</v>
      </c>
      <c r="H125" s="184" t="s">
        <v>61</v>
      </c>
      <c r="I125" s="176" t="s">
        <v>173</v>
      </c>
      <c r="J125" s="190">
        <v>4</v>
      </c>
      <c r="K125" s="177">
        <v>52728</v>
      </c>
      <c r="L125" s="177">
        <v>68120</v>
      </c>
      <c r="M125" s="178">
        <v>25.35</v>
      </c>
      <c r="N125" s="178">
        <v>32.75</v>
      </c>
      <c r="O125" s="178"/>
      <c r="P125" s="178"/>
      <c r="Q125" s="190">
        <v>9</v>
      </c>
      <c r="R125" s="190">
        <v>40</v>
      </c>
      <c r="S125" s="190"/>
      <c r="T125" s="183" t="s">
        <v>29</v>
      </c>
      <c r="U125" s="190" t="s">
        <v>282</v>
      </c>
      <c r="V125" s="190" t="s">
        <v>375</v>
      </c>
      <c r="W125" s="190" t="s">
        <v>375</v>
      </c>
      <c r="X125" s="190"/>
      <c r="Y125" s="190" t="s">
        <v>375</v>
      </c>
      <c r="Z125" s="190" t="s">
        <v>32</v>
      </c>
      <c r="AA125" s="190" t="s">
        <v>35</v>
      </c>
      <c r="AB125" s="190"/>
      <c r="AC125" s="190" t="s">
        <v>38</v>
      </c>
      <c r="AD125" s="190" t="s">
        <v>38</v>
      </c>
      <c r="AE125" s="190" t="s">
        <v>38</v>
      </c>
      <c r="AF125" s="190" t="s">
        <v>38</v>
      </c>
      <c r="AG125" s="190"/>
      <c r="AH125" s="190" t="s">
        <v>260</v>
      </c>
      <c r="AI125" s="190" t="s">
        <v>260</v>
      </c>
      <c r="AJ125" s="190" t="s">
        <v>260</v>
      </c>
      <c r="AK125" s="190" t="s">
        <v>260</v>
      </c>
      <c r="AL125" s="190"/>
      <c r="AM125" s="190" t="s">
        <v>38</v>
      </c>
      <c r="AN125" s="190"/>
      <c r="AO125" s="190"/>
      <c r="AP125" s="190"/>
      <c r="AQ125" s="190"/>
      <c r="AR125" s="190" t="s">
        <v>260</v>
      </c>
      <c r="AS125" s="190" t="s">
        <v>260</v>
      </c>
      <c r="AT125" s="190" t="s">
        <v>260</v>
      </c>
      <c r="AU125" s="190" t="s">
        <v>260</v>
      </c>
      <c r="AV125" s="190" t="s">
        <v>260</v>
      </c>
      <c r="AW125" s="163"/>
      <c r="AX125" s="163"/>
      <c r="AY125" s="163"/>
      <c r="AZ125" s="163"/>
      <c r="BA125" s="163"/>
      <c r="BB125" s="166"/>
      <c r="BC125" s="166"/>
      <c r="BD125" s="166"/>
      <c r="BE125" s="166"/>
      <c r="BF125" s="166"/>
      <c r="BG125" s="166"/>
      <c r="BH125" s="166"/>
      <c r="BI125" s="166"/>
      <c r="BJ125" s="166"/>
      <c r="BK125" s="166"/>
      <c r="BL125" s="166"/>
      <c r="BM125" s="166"/>
      <c r="BN125" s="166"/>
      <c r="BO125" s="166"/>
      <c r="BP125" s="166"/>
      <c r="BQ125" s="166"/>
      <c r="BR125" s="166"/>
      <c r="BS125" s="166"/>
      <c r="BT125" s="166"/>
      <c r="BU125" s="166"/>
      <c r="BV125" s="166"/>
      <c r="BW125" s="166"/>
      <c r="BX125" s="166"/>
      <c r="BY125" s="166"/>
      <c r="BZ125" s="166"/>
      <c r="CA125" s="166"/>
      <c r="CB125" s="166"/>
      <c r="CC125" s="166"/>
      <c r="CD125" s="166"/>
      <c r="CE125" s="166"/>
      <c r="CF125" s="166"/>
      <c r="CG125" s="166"/>
      <c r="CH125" s="166"/>
      <c r="CI125" s="166"/>
      <c r="CJ125" s="166"/>
      <c r="CK125" s="166"/>
      <c r="CL125" s="166"/>
      <c r="CM125" s="166"/>
      <c r="CN125" s="166"/>
      <c r="CO125" s="166"/>
      <c r="CP125" s="166"/>
      <c r="CQ125" s="166"/>
      <c r="CR125" s="166"/>
      <c r="CS125" s="166"/>
      <c r="CT125" s="166"/>
      <c r="CU125" s="166"/>
      <c r="CV125" s="166"/>
      <c r="CW125" s="166"/>
      <c r="CX125" s="166"/>
      <c r="CY125" s="166"/>
      <c r="CZ125" s="166"/>
      <c r="DA125" s="166"/>
      <c r="DB125" s="166"/>
      <c r="DC125" s="166"/>
      <c r="DD125" s="166"/>
      <c r="DE125" s="166"/>
      <c r="DF125" s="166"/>
      <c r="DG125" s="166"/>
      <c r="DH125" s="166"/>
      <c r="DI125" s="166"/>
      <c r="DJ125" s="166"/>
      <c r="DK125" s="166"/>
      <c r="DL125" s="166"/>
      <c r="DM125" s="166"/>
      <c r="DN125" s="166"/>
      <c r="DO125" s="166"/>
      <c r="DP125" s="166"/>
      <c r="DQ125" s="166"/>
      <c r="DR125" s="166"/>
      <c r="DS125" s="166"/>
      <c r="DT125" s="166"/>
      <c r="DU125" s="166"/>
      <c r="DV125" s="166"/>
      <c r="DW125" s="166"/>
      <c r="DX125" s="166"/>
      <c r="DY125" s="166"/>
      <c r="DZ125" s="166"/>
      <c r="EA125" s="166"/>
      <c r="EB125" s="166"/>
      <c r="EC125" s="166"/>
      <c r="ED125" s="166"/>
      <c r="EE125" s="166"/>
      <c r="EF125" s="166"/>
      <c r="EG125" s="166"/>
      <c r="EH125" s="166"/>
      <c r="EI125" s="166"/>
      <c r="EJ125" s="166"/>
      <c r="EK125" s="166"/>
      <c r="EL125" s="166"/>
      <c r="EM125" s="166"/>
      <c r="EN125" s="166"/>
      <c r="EO125" s="166"/>
      <c r="EP125" s="166"/>
      <c r="EQ125" s="166"/>
      <c r="ER125" s="166"/>
      <c r="ES125" s="166"/>
      <c r="ET125" s="166"/>
      <c r="EU125" s="166"/>
      <c r="EV125" s="166"/>
      <c r="EW125" s="166"/>
      <c r="EX125" s="166"/>
      <c r="EY125" s="166"/>
      <c r="EZ125" s="166"/>
      <c r="FA125" s="166"/>
      <c r="FB125" s="166"/>
      <c r="FC125" s="166"/>
      <c r="FD125" s="166"/>
      <c r="FE125" s="166"/>
      <c r="FF125" s="166"/>
      <c r="FG125" s="166"/>
      <c r="FH125" s="166"/>
      <c r="FI125" s="166"/>
      <c r="FJ125" s="166"/>
      <c r="FK125" s="166"/>
      <c r="FL125" s="166"/>
      <c r="FM125" s="166"/>
      <c r="FN125" s="166"/>
      <c r="FO125" s="166"/>
      <c r="FP125" s="166"/>
      <c r="FQ125" s="166"/>
      <c r="FR125" s="166"/>
      <c r="FS125" s="166"/>
      <c r="FT125" s="166"/>
      <c r="FU125" s="166"/>
      <c r="FV125" s="166"/>
      <c r="FW125" s="166"/>
      <c r="FX125" s="166"/>
      <c r="FY125" s="166"/>
      <c r="FZ125" s="166"/>
      <c r="GA125" s="166"/>
      <c r="GB125" s="166"/>
      <c r="GC125" s="166"/>
      <c r="GD125" s="166"/>
      <c r="GE125" s="166"/>
      <c r="GF125" s="166"/>
      <c r="GG125" s="166"/>
      <c r="GH125" s="166"/>
      <c r="GI125" s="166"/>
      <c r="GJ125" s="166"/>
      <c r="GK125" s="166"/>
      <c r="GL125" s="166"/>
      <c r="GM125" s="166"/>
      <c r="GN125" s="166"/>
      <c r="GO125" s="166"/>
      <c r="GP125" s="166"/>
      <c r="GQ125" s="166"/>
      <c r="GR125" s="166"/>
      <c r="GS125" s="166"/>
      <c r="GT125" s="166"/>
      <c r="GU125" s="166"/>
      <c r="GV125" s="166"/>
      <c r="GW125" s="166"/>
      <c r="GX125" s="166"/>
      <c r="GY125" s="166"/>
      <c r="GZ125" s="166"/>
      <c r="HA125" s="166"/>
      <c r="HB125" s="166"/>
      <c r="HC125" s="166"/>
      <c r="HD125" s="166"/>
      <c r="HE125" s="166"/>
      <c r="HF125" s="166"/>
      <c r="HG125" s="166"/>
      <c r="HH125" s="166"/>
      <c r="HI125" s="166"/>
      <c r="HJ125" s="166"/>
      <c r="HK125" s="166"/>
      <c r="HL125" s="166"/>
      <c r="HM125" s="166"/>
      <c r="HN125" s="166"/>
      <c r="HO125" s="166"/>
      <c r="HP125" s="166"/>
      <c r="HQ125" s="166"/>
      <c r="HR125" s="166"/>
      <c r="HS125" s="166"/>
      <c r="HT125" s="166"/>
      <c r="HU125" s="166"/>
      <c r="HV125" s="166"/>
      <c r="HW125" s="166"/>
      <c r="HX125" s="166"/>
      <c r="HY125" s="166"/>
      <c r="HZ125" s="166"/>
      <c r="IA125" s="166"/>
      <c r="IB125" s="166"/>
      <c r="IC125" s="166"/>
      <c r="ID125" s="166"/>
      <c r="IE125" s="166"/>
      <c r="IF125" s="166"/>
      <c r="IG125" s="166"/>
      <c r="IH125" s="166"/>
      <c r="II125" s="166"/>
      <c r="IJ125" s="166"/>
      <c r="IK125" s="166"/>
      <c r="IL125" s="166"/>
      <c r="IM125" s="166"/>
      <c r="IN125" s="166"/>
      <c r="IO125" s="166"/>
      <c r="IP125" s="166"/>
      <c r="IQ125" s="166"/>
      <c r="IR125" s="166"/>
      <c r="IS125" s="166"/>
      <c r="IT125" s="166"/>
      <c r="IU125" s="166"/>
      <c r="IV125" s="166"/>
      <c r="IW125" s="166"/>
      <c r="IX125" s="166"/>
      <c r="IY125" s="166"/>
      <c r="IZ125" s="166"/>
      <c r="JA125" s="166"/>
      <c r="JB125" s="166"/>
      <c r="JC125" s="166"/>
      <c r="JD125" s="166"/>
      <c r="JE125" s="166"/>
      <c r="JF125" s="166"/>
      <c r="JG125" s="166"/>
      <c r="JH125" s="166"/>
      <c r="JI125" s="166"/>
      <c r="JJ125" s="166"/>
      <c r="JK125" s="166"/>
      <c r="JL125" s="166"/>
      <c r="JM125" s="166"/>
      <c r="JN125" s="166"/>
      <c r="JO125" s="166"/>
      <c r="JP125" s="166"/>
      <c r="JQ125" s="166"/>
      <c r="JR125" s="166"/>
      <c r="JS125" s="166"/>
      <c r="JT125" s="166"/>
      <c r="JU125" s="166"/>
      <c r="JV125" s="166"/>
      <c r="JW125" s="166"/>
      <c r="JX125" s="166"/>
      <c r="JY125" s="166"/>
      <c r="JZ125" s="166"/>
      <c r="KA125" s="166"/>
      <c r="KB125" s="166"/>
      <c r="KC125" s="166"/>
    </row>
    <row r="126" spans="1:289" s="162" customFormat="1" ht="15.75" x14ac:dyDescent="0.25">
      <c r="A126" s="81" t="s">
        <v>439</v>
      </c>
      <c r="B126" s="190">
        <v>3</v>
      </c>
      <c r="C126" s="190" t="s">
        <v>223</v>
      </c>
      <c r="D126" s="182" t="s">
        <v>160</v>
      </c>
      <c r="E126" s="198">
        <v>24018</v>
      </c>
      <c r="F126" s="198">
        <v>6511552500</v>
      </c>
      <c r="G126" s="198">
        <v>42727</v>
      </c>
      <c r="H126" s="176" t="s">
        <v>396</v>
      </c>
      <c r="I126" s="211" t="s">
        <v>176</v>
      </c>
      <c r="J126" s="190">
        <v>1</v>
      </c>
      <c r="K126" s="177">
        <v>52728</v>
      </c>
      <c r="L126" s="177">
        <v>68120</v>
      </c>
      <c r="M126" s="178">
        <v>25.35</v>
      </c>
      <c r="N126" s="178">
        <v>32.75</v>
      </c>
      <c r="O126" s="178"/>
      <c r="P126" s="178"/>
      <c r="Q126" s="190">
        <v>9</v>
      </c>
      <c r="R126" s="190">
        <v>40</v>
      </c>
      <c r="S126" s="190"/>
      <c r="T126" s="183" t="s">
        <v>29</v>
      </c>
      <c r="U126" s="190" t="s">
        <v>282</v>
      </c>
      <c r="V126" s="190" t="s">
        <v>375</v>
      </c>
      <c r="W126" s="190" t="s">
        <v>375</v>
      </c>
      <c r="X126" s="190"/>
      <c r="Y126" s="190" t="s">
        <v>375</v>
      </c>
      <c r="Z126" s="190" t="s">
        <v>32</v>
      </c>
      <c r="AA126" s="190" t="s">
        <v>35</v>
      </c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0"/>
      <c r="AL126" s="190"/>
      <c r="AM126" s="190"/>
      <c r="AN126" s="190"/>
      <c r="AO126" s="190" t="s">
        <v>260</v>
      </c>
      <c r="AP126" s="190" t="s">
        <v>260</v>
      </c>
      <c r="AQ126" s="190" t="s">
        <v>260</v>
      </c>
      <c r="AR126" s="190" t="s">
        <v>260</v>
      </c>
      <c r="AS126" s="190" t="s">
        <v>260</v>
      </c>
      <c r="AT126" s="190"/>
      <c r="AU126" s="190" t="s">
        <v>260</v>
      </c>
      <c r="AV126" s="190"/>
      <c r="AW126" s="163"/>
      <c r="AX126" s="163"/>
      <c r="AY126" s="163"/>
      <c r="AZ126" s="163"/>
      <c r="BA126" s="163"/>
      <c r="BB126" s="166"/>
      <c r="BC126" s="166"/>
      <c r="BD126" s="166"/>
      <c r="BE126" s="166"/>
      <c r="BF126" s="166"/>
      <c r="BG126" s="166"/>
      <c r="BH126" s="166"/>
      <c r="BI126" s="166"/>
      <c r="BJ126" s="166"/>
      <c r="BK126" s="166"/>
      <c r="BL126" s="166"/>
      <c r="BM126" s="166"/>
      <c r="BN126" s="166"/>
      <c r="BO126" s="166"/>
      <c r="BP126" s="166"/>
      <c r="BQ126" s="166"/>
      <c r="BR126" s="166"/>
      <c r="BS126" s="166"/>
      <c r="BT126" s="166"/>
      <c r="BU126" s="166"/>
      <c r="BV126" s="166"/>
      <c r="BW126" s="166"/>
      <c r="BX126" s="166"/>
      <c r="BY126" s="166"/>
      <c r="BZ126" s="166"/>
      <c r="CA126" s="166"/>
      <c r="CB126" s="166"/>
      <c r="CC126" s="166"/>
      <c r="CD126" s="166"/>
      <c r="CE126" s="166"/>
      <c r="CF126" s="166"/>
      <c r="CG126" s="166"/>
      <c r="CH126" s="166"/>
      <c r="CI126" s="166"/>
      <c r="CJ126" s="166"/>
      <c r="CK126" s="166"/>
      <c r="CL126" s="166"/>
      <c r="CM126" s="166"/>
      <c r="CN126" s="166"/>
      <c r="CO126" s="166"/>
      <c r="CP126" s="166"/>
      <c r="CQ126" s="166"/>
      <c r="CR126" s="166"/>
      <c r="CS126" s="166"/>
      <c r="CT126" s="166"/>
      <c r="CU126" s="166"/>
      <c r="CV126" s="166"/>
      <c r="CW126" s="166"/>
      <c r="CX126" s="166"/>
      <c r="CY126" s="166"/>
      <c r="CZ126" s="166"/>
      <c r="DA126" s="166"/>
      <c r="DB126" s="166"/>
      <c r="DC126" s="166"/>
      <c r="DD126" s="166"/>
      <c r="DE126" s="166"/>
      <c r="DF126" s="166"/>
      <c r="DG126" s="166"/>
      <c r="DH126" s="166"/>
      <c r="DI126" s="166"/>
      <c r="DJ126" s="166"/>
      <c r="DK126" s="166"/>
      <c r="DL126" s="166"/>
      <c r="DM126" s="166"/>
      <c r="DN126" s="166"/>
      <c r="DO126" s="166"/>
      <c r="DP126" s="166"/>
      <c r="DQ126" s="166"/>
      <c r="DR126" s="166"/>
      <c r="DS126" s="166"/>
      <c r="DT126" s="166"/>
      <c r="DU126" s="166"/>
      <c r="DV126" s="166"/>
      <c r="DW126" s="166"/>
      <c r="DX126" s="166"/>
      <c r="DY126" s="166"/>
      <c r="DZ126" s="166"/>
      <c r="EA126" s="166"/>
      <c r="EB126" s="166"/>
      <c r="EC126" s="166"/>
      <c r="ED126" s="166"/>
      <c r="EE126" s="166"/>
      <c r="EF126" s="166"/>
      <c r="EG126" s="166"/>
      <c r="EH126" s="166"/>
      <c r="EI126" s="166"/>
      <c r="EJ126" s="166"/>
      <c r="EK126" s="166"/>
      <c r="EL126" s="166"/>
      <c r="EM126" s="166"/>
      <c r="EN126" s="166"/>
      <c r="EO126" s="166"/>
      <c r="EP126" s="166"/>
      <c r="EQ126" s="166"/>
      <c r="ER126" s="166"/>
      <c r="ES126" s="166"/>
      <c r="ET126" s="166"/>
      <c r="EU126" s="166"/>
      <c r="EV126" s="166"/>
      <c r="EW126" s="166"/>
      <c r="EX126" s="166"/>
      <c r="EY126" s="166"/>
      <c r="EZ126" s="166"/>
      <c r="FA126" s="166"/>
      <c r="FB126" s="166"/>
      <c r="FC126" s="166"/>
      <c r="FD126" s="166"/>
      <c r="FE126" s="166"/>
      <c r="FF126" s="166"/>
      <c r="FG126" s="166"/>
      <c r="FH126" s="166"/>
      <c r="FI126" s="166"/>
      <c r="FJ126" s="166"/>
      <c r="FK126" s="166"/>
      <c r="FL126" s="166"/>
      <c r="FM126" s="166"/>
      <c r="FN126" s="166"/>
      <c r="FO126" s="166"/>
      <c r="FP126" s="166"/>
      <c r="FQ126" s="166"/>
      <c r="FR126" s="166"/>
      <c r="FS126" s="166"/>
      <c r="FT126" s="166"/>
      <c r="FU126" s="166"/>
      <c r="FV126" s="166"/>
      <c r="FW126" s="166"/>
      <c r="FX126" s="166"/>
      <c r="FY126" s="166"/>
      <c r="FZ126" s="166"/>
      <c r="GA126" s="166"/>
      <c r="GB126" s="166"/>
      <c r="GC126" s="166"/>
      <c r="GD126" s="166"/>
      <c r="GE126" s="166"/>
      <c r="GF126" s="166"/>
      <c r="GG126" s="166"/>
      <c r="GH126" s="166"/>
      <c r="GI126" s="166"/>
      <c r="GJ126" s="166"/>
      <c r="GK126" s="166"/>
      <c r="GL126" s="166"/>
      <c r="GM126" s="166"/>
      <c r="GN126" s="166"/>
      <c r="GO126" s="166"/>
      <c r="GP126" s="166"/>
      <c r="GQ126" s="166"/>
      <c r="GR126" s="166"/>
      <c r="GS126" s="166"/>
      <c r="GT126" s="166"/>
      <c r="GU126" s="166"/>
      <c r="GV126" s="166"/>
      <c r="GW126" s="166"/>
      <c r="GX126" s="166"/>
      <c r="GY126" s="166"/>
      <c r="GZ126" s="166"/>
      <c r="HA126" s="166"/>
      <c r="HB126" s="166"/>
      <c r="HC126" s="166"/>
      <c r="HD126" s="166"/>
      <c r="HE126" s="166"/>
      <c r="HF126" s="166"/>
      <c r="HG126" s="166"/>
      <c r="HH126" s="166"/>
      <c r="HI126" s="166"/>
      <c r="HJ126" s="166"/>
      <c r="HK126" s="166"/>
      <c r="HL126" s="166"/>
      <c r="HM126" s="166"/>
      <c r="HN126" s="166"/>
      <c r="HO126" s="166"/>
      <c r="HP126" s="166"/>
      <c r="HQ126" s="166"/>
      <c r="HR126" s="166"/>
      <c r="HS126" s="166"/>
      <c r="HT126" s="166"/>
      <c r="HU126" s="166"/>
      <c r="HV126" s="166"/>
      <c r="HW126" s="166"/>
      <c r="HX126" s="166"/>
      <c r="HY126" s="166"/>
      <c r="HZ126" s="166"/>
      <c r="IA126" s="166"/>
      <c r="IB126" s="166"/>
      <c r="IC126" s="166"/>
      <c r="ID126" s="166"/>
      <c r="IE126" s="166"/>
      <c r="IF126" s="166"/>
      <c r="IG126" s="166"/>
      <c r="IH126" s="166"/>
      <c r="II126" s="166"/>
      <c r="IJ126" s="166"/>
      <c r="IK126" s="166"/>
      <c r="IL126" s="166"/>
      <c r="IM126" s="166"/>
      <c r="IN126" s="166"/>
      <c r="IO126" s="166"/>
      <c r="IP126" s="166"/>
      <c r="IQ126" s="166"/>
      <c r="IR126" s="166"/>
      <c r="IS126" s="166"/>
      <c r="IT126" s="166"/>
      <c r="IU126" s="166"/>
      <c r="IV126" s="166"/>
      <c r="IW126" s="166"/>
      <c r="IX126" s="166"/>
      <c r="IY126" s="166"/>
      <c r="IZ126" s="166"/>
      <c r="JA126" s="166"/>
      <c r="JB126" s="166"/>
      <c r="JC126" s="166"/>
      <c r="JD126" s="166"/>
      <c r="JE126" s="166"/>
      <c r="JF126" s="166"/>
      <c r="JG126" s="166"/>
      <c r="JH126" s="166"/>
      <c r="JI126" s="166"/>
      <c r="JJ126" s="166"/>
      <c r="JK126" s="166"/>
      <c r="JL126" s="166"/>
      <c r="JM126" s="166"/>
      <c r="JN126" s="166"/>
      <c r="JO126" s="166"/>
      <c r="JP126" s="166"/>
      <c r="JQ126" s="166"/>
      <c r="JR126" s="166"/>
      <c r="JS126" s="166"/>
      <c r="JT126" s="166"/>
      <c r="JU126" s="166"/>
      <c r="JV126" s="166"/>
      <c r="JW126" s="166"/>
      <c r="JX126" s="166"/>
      <c r="JY126" s="166"/>
      <c r="JZ126" s="166"/>
      <c r="KA126" s="166"/>
      <c r="KB126" s="166"/>
      <c r="KC126" s="166"/>
    </row>
    <row r="127" spans="1:289" s="162" customFormat="1" ht="15.75" x14ac:dyDescent="0.25">
      <c r="A127" s="81" t="s">
        <v>439</v>
      </c>
      <c r="B127" s="195">
        <v>3</v>
      </c>
      <c r="C127" s="165" t="s">
        <v>223</v>
      </c>
      <c r="D127" s="187" t="s">
        <v>109</v>
      </c>
      <c r="E127" s="197">
        <v>12100</v>
      </c>
      <c r="F127" s="197">
        <v>2527274600</v>
      </c>
      <c r="G127" s="197">
        <v>16460</v>
      </c>
      <c r="H127" s="167" t="s">
        <v>0</v>
      </c>
      <c r="I127" s="167" t="s">
        <v>177</v>
      </c>
      <c r="J127" s="165">
        <v>1</v>
      </c>
      <c r="K127" s="207">
        <f t="shared" ref="K127:L133" si="6">M127*2080</f>
        <v>93121.600000000006</v>
      </c>
      <c r="L127" s="199">
        <f t="shared" si="6"/>
        <v>114088</v>
      </c>
      <c r="M127" s="204">
        <v>44.77</v>
      </c>
      <c r="N127" s="204">
        <v>54.85</v>
      </c>
      <c r="O127" s="178" t="s">
        <v>282</v>
      </c>
      <c r="P127" s="178"/>
      <c r="Q127" s="190">
        <v>7</v>
      </c>
      <c r="R127" s="190" t="s">
        <v>280</v>
      </c>
      <c r="S127" s="190" t="s">
        <v>56</v>
      </c>
      <c r="T127" s="183" t="s">
        <v>27</v>
      </c>
      <c r="U127" s="190" t="s">
        <v>56</v>
      </c>
      <c r="V127" s="190" t="s">
        <v>56</v>
      </c>
      <c r="W127" s="190" t="s">
        <v>55</v>
      </c>
      <c r="X127" s="190" t="s">
        <v>55</v>
      </c>
      <c r="Y127" s="190" t="s">
        <v>55</v>
      </c>
      <c r="Z127" s="190" t="s">
        <v>33</v>
      </c>
      <c r="AA127" s="190" t="s">
        <v>35</v>
      </c>
      <c r="AB127" s="190" t="s">
        <v>55</v>
      </c>
      <c r="AC127" s="190" t="s">
        <v>55</v>
      </c>
      <c r="AD127" s="190" t="s">
        <v>55</v>
      </c>
      <c r="AE127" s="190" t="s">
        <v>55</v>
      </c>
      <c r="AF127" s="190" t="s">
        <v>55</v>
      </c>
      <c r="AG127" s="190" t="s">
        <v>55</v>
      </c>
      <c r="AH127" s="190" t="s">
        <v>55</v>
      </c>
      <c r="AI127" s="190" t="s">
        <v>55</v>
      </c>
      <c r="AJ127" s="190" t="s">
        <v>55</v>
      </c>
      <c r="AK127" s="190" t="s">
        <v>55</v>
      </c>
      <c r="AL127" s="190" t="s">
        <v>55</v>
      </c>
      <c r="AM127" s="190" t="s">
        <v>55</v>
      </c>
      <c r="AN127" s="190" t="s">
        <v>55</v>
      </c>
      <c r="AO127" s="190" t="s">
        <v>55</v>
      </c>
      <c r="AP127" s="190" t="s">
        <v>55</v>
      </c>
      <c r="AQ127" s="190" t="s">
        <v>55</v>
      </c>
      <c r="AR127" s="190" t="s">
        <v>55</v>
      </c>
      <c r="AS127" s="190" t="s">
        <v>56</v>
      </c>
      <c r="AT127" s="190" t="s">
        <v>55</v>
      </c>
      <c r="AU127" s="190" t="s">
        <v>55</v>
      </c>
      <c r="AV127" s="190" t="s">
        <v>55</v>
      </c>
      <c r="AW127" s="163"/>
      <c r="AX127" s="163"/>
      <c r="AY127" s="163"/>
      <c r="AZ127" s="163"/>
      <c r="BA127" s="163"/>
      <c r="BB127" s="166"/>
      <c r="BC127" s="166"/>
      <c r="BD127" s="166"/>
      <c r="BE127" s="166"/>
      <c r="BF127" s="166"/>
      <c r="BG127" s="166"/>
      <c r="BH127" s="166"/>
      <c r="BI127" s="166"/>
      <c r="BJ127" s="166"/>
      <c r="BK127" s="166"/>
      <c r="BL127" s="166"/>
      <c r="BM127" s="166"/>
      <c r="BN127" s="166"/>
      <c r="BO127" s="166"/>
      <c r="BP127" s="166"/>
      <c r="BQ127" s="166"/>
      <c r="BR127" s="166"/>
      <c r="BS127" s="166"/>
      <c r="BT127" s="166"/>
      <c r="BU127" s="166"/>
      <c r="BV127" s="166"/>
      <c r="BW127" s="166"/>
      <c r="BX127" s="166"/>
      <c r="BY127" s="166"/>
      <c r="BZ127" s="166"/>
      <c r="CA127" s="166"/>
      <c r="CB127" s="166"/>
      <c r="CC127" s="166"/>
      <c r="CD127" s="166"/>
      <c r="CE127" s="166"/>
      <c r="CF127" s="166"/>
      <c r="CG127" s="166"/>
      <c r="CH127" s="166"/>
      <c r="CI127" s="166"/>
      <c r="CJ127" s="166"/>
      <c r="CK127" s="166"/>
      <c r="CL127" s="166"/>
      <c r="CM127" s="166"/>
      <c r="CN127" s="166"/>
      <c r="CO127" s="166"/>
      <c r="CP127" s="166"/>
      <c r="CQ127" s="166"/>
      <c r="CR127" s="166"/>
      <c r="CS127" s="166"/>
      <c r="CT127" s="166"/>
      <c r="CU127" s="166"/>
      <c r="CV127" s="166"/>
      <c r="CW127" s="166"/>
      <c r="CX127" s="166"/>
      <c r="CY127" s="166"/>
      <c r="CZ127" s="166"/>
      <c r="DA127" s="166"/>
      <c r="DB127" s="166"/>
      <c r="DC127" s="166"/>
      <c r="DD127" s="166"/>
      <c r="DE127" s="166"/>
      <c r="DF127" s="166"/>
      <c r="DG127" s="166"/>
      <c r="DH127" s="166"/>
      <c r="DI127" s="166"/>
      <c r="DJ127" s="166"/>
      <c r="DK127" s="166"/>
      <c r="DL127" s="166"/>
      <c r="DM127" s="166"/>
      <c r="DN127" s="166"/>
      <c r="DO127" s="166"/>
      <c r="DP127" s="166"/>
      <c r="DQ127" s="166"/>
      <c r="DR127" s="166"/>
      <c r="DS127" s="166"/>
      <c r="DT127" s="166"/>
      <c r="DU127" s="166"/>
      <c r="DV127" s="166"/>
      <c r="DW127" s="166"/>
      <c r="DX127" s="166"/>
      <c r="DY127" s="166"/>
      <c r="DZ127" s="166"/>
      <c r="EA127" s="166"/>
      <c r="EB127" s="166"/>
      <c r="EC127" s="166"/>
      <c r="ED127" s="166"/>
      <c r="EE127" s="166"/>
      <c r="EF127" s="166"/>
      <c r="EG127" s="166"/>
      <c r="EH127" s="166"/>
      <c r="EI127" s="166"/>
      <c r="EJ127" s="166"/>
      <c r="EK127" s="166"/>
      <c r="EL127" s="166"/>
      <c r="EM127" s="166"/>
      <c r="EN127" s="166"/>
      <c r="EO127" s="166"/>
      <c r="EP127" s="166"/>
      <c r="EQ127" s="166"/>
      <c r="ER127" s="166"/>
      <c r="ES127" s="166"/>
      <c r="ET127" s="166"/>
      <c r="EU127" s="166"/>
      <c r="EV127" s="166"/>
      <c r="EW127" s="166"/>
      <c r="EX127" s="166"/>
      <c r="EY127" s="166"/>
      <c r="EZ127" s="166"/>
      <c r="FA127" s="166"/>
      <c r="FB127" s="166"/>
      <c r="FC127" s="166"/>
      <c r="FD127" s="166"/>
      <c r="FE127" s="166"/>
      <c r="FF127" s="166"/>
      <c r="FG127" s="166"/>
      <c r="FH127" s="166"/>
      <c r="FI127" s="166"/>
      <c r="FJ127" s="166"/>
      <c r="FK127" s="166"/>
      <c r="FL127" s="166"/>
      <c r="FM127" s="166"/>
      <c r="FN127" s="166"/>
      <c r="FO127" s="166"/>
      <c r="FP127" s="166"/>
      <c r="FQ127" s="166"/>
      <c r="FR127" s="166"/>
      <c r="FS127" s="166"/>
      <c r="FT127" s="166"/>
      <c r="FU127" s="166"/>
      <c r="FV127" s="166"/>
      <c r="FW127" s="166"/>
      <c r="FX127" s="166"/>
      <c r="FY127" s="166"/>
      <c r="FZ127" s="166"/>
      <c r="GA127" s="166"/>
      <c r="GB127" s="166"/>
      <c r="GC127" s="166"/>
      <c r="GD127" s="166"/>
      <c r="GE127" s="166"/>
      <c r="GF127" s="166"/>
      <c r="GG127" s="166"/>
      <c r="GH127" s="166"/>
      <c r="GI127" s="166"/>
      <c r="GJ127" s="166"/>
      <c r="GK127" s="166"/>
      <c r="GL127" s="166"/>
      <c r="GM127" s="166"/>
      <c r="GN127" s="166"/>
      <c r="GO127" s="166"/>
      <c r="GP127" s="166"/>
      <c r="GQ127" s="166"/>
      <c r="GR127" s="166"/>
      <c r="GS127" s="166"/>
      <c r="GT127" s="166"/>
      <c r="GU127" s="166"/>
      <c r="GV127" s="166"/>
      <c r="GW127" s="166"/>
      <c r="GX127" s="166"/>
      <c r="GY127" s="166"/>
      <c r="GZ127" s="166"/>
      <c r="HA127" s="166"/>
      <c r="HB127" s="166"/>
      <c r="HC127" s="166"/>
      <c r="HD127" s="166"/>
      <c r="HE127" s="166"/>
      <c r="HF127" s="166"/>
      <c r="HG127" s="166"/>
      <c r="HH127" s="166"/>
      <c r="HI127" s="166"/>
      <c r="HJ127" s="166"/>
      <c r="HK127" s="166"/>
      <c r="HL127" s="166"/>
      <c r="HM127" s="166"/>
      <c r="HN127" s="166"/>
      <c r="HO127" s="166"/>
      <c r="HP127" s="166"/>
      <c r="HQ127" s="166"/>
      <c r="HR127" s="166"/>
      <c r="HS127" s="166"/>
      <c r="HT127" s="166"/>
      <c r="HU127" s="166"/>
      <c r="HV127" s="166"/>
      <c r="HW127" s="166"/>
      <c r="HX127" s="166"/>
      <c r="HY127" s="166"/>
      <c r="HZ127" s="166"/>
      <c r="IA127" s="166"/>
      <c r="IB127" s="166"/>
      <c r="IC127" s="166"/>
      <c r="ID127" s="166"/>
      <c r="IE127" s="166"/>
      <c r="IF127" s="166"/>
      <c r="IG127" s="166"/>
      <c r="IH127" s="166"/>
      <c r="II127" s="166"/>
      <c r="IJ127" s="166"/>
      <c r="IK127" s="166"/>
      <c r="IL127" s="166"/>
      <c r="IM127" s="166"/>
      <c r="IN127" s="166"/>
      <c r="IO127" s="166"/>
      <c r="IP127" s="166"/>
      <c r="IQ127" s="166"/>
      <c r="IR127" s="166"/>
      <c r="IS127" s="166"/>
      <c r="IT127" s="166"/>
      <c r="IU127" s="166"/>
      <c r="IV127" s="166"/>
      <c r="IW127" s="166"/>
      <c r="IX127" s="166"/>
      <c r="IY127" s="166"/>
      <c r="IZ127" s="166"/>
      <c r="JA127" s="166"/>
      <c r="JB127" s="166"/>
      <c r="JC127" s="166"/>
      <c r="JD127" s="166"/>
      <c r="JE127" s="166"/>
      <c r="JF127" s="166"/>
      <c r="JG127" s="166"/>
      <c r="JH127" s="166"/>
      <c r="JI127" s="166"/>
      <c r="JJ127" s="166"/>
      <c r="JK127" s="166"/>
      <c r="JL127" s="166"/>
      <c r="JM127" s="166"/>
      <c r="JN127" s="166"/>
      <c r="JO127" s="166"/>
      <c r="JP127" s="166"/>
      <c r="JQ127" s="166"/>
      <c r="JR127" s="166"/>
      <c r="JS127" s="166"/>
      <c r="JT127" s="166"/>
      <c r="JU127" s="166"/>
      <c r="JV127" s="166"/>
      <c r="JW127" s="166"/>
      <c r="JX127" s="166"/>
      <c r="JY127" s="166"/>
      <c r="JZ127" s="166"/>
      <c r="KA127" s="166"/>
      <c r="KB127" s="166"/>
      <c r="KC127" s="166"/>
    </row>
    <row r="128" spans="1:289" ht="15.75" x14ac:dyDescent="0.25">
      <c r="A128" s="81" t="s">
        <v>439</v>
      </c>
      <c r="B128" s="195">
        <v>3</v>
      </c>
      <c r="C128" s="3" t="s">
        <v>223</v>
      </c>
      <c r="D128" s="187" t="s">
        <v>109</v>
      </c>
      <c r="E128" s="27">
        <v>12100</v>
      </c>
      <c r="F128" s="27">
        <v>2527274600</v>
      </c>
      <c r="G128" s="27">
        <v>16460</v>
      </c>
      <c r="H128" s="6" t="s">
        <v>1</v>
      </c>
      <c r="I128" s="6" t="s">
        <v>177</v>
      </c>
      <c r="J128" s="3">
        <v>1</v>
      </c>
      <c r="K128" s="36">
        <f t="shared" si="6"/>
        <v>63398.400000000001</v>
      </c>
      <c r="L128" s="28">
        <f t="shared" si="6"/>
        <v>77625.600000000006</v>
      </c>
      <c r="M128" s="33">
        <v>30.48</v>
      </c>
      <c r="N128" s="33">
        <v>37.32</v>
      </c>
      <c r="O128" s="33" t="s">
        <v>282</v>
      </c>
      <c r="P128" s="33"/>
      <c r="Q128" s="165">
        <v>7</v>
      </c>
      <c r="R128" s="165">
        <v>40</v>
      </c>
      <c r="S128" s="165" t="s">
        <v>56</v>
      </c>
      <c r="T128" s="165" t="s">
        <v>28</v>
      </c>
      <c r="U128" s="165" t="s">
        <v>56</v>
      </c>
      <c r="V128" s="165" t="s">
        <v>56</v>
      </c>
      <c r="W128" s="165" t="s">
        <v>55</v>
      </c>
      <c r="X128" s="165" t="s">
        <v>56</v>
      </c>
      <c r="Y128" s="165" t="s">
        <v>55</v>
      </c>
      <c r="Z128" s="165" t="s">
        <v>32</v>
      </c>
      <c r="AA128" s="165" t="s">
        <v>35</v>
      </c>
      <c r="AB128" s="165" t="s">
        <v>55</v>
      </c>
      <c r="AC128" s="165" t="s">
        <v>55</v>
      </c>
      <c r="AD128" s="165" t="s">
        <v>55</v>
      </c>
      <c r="AE128" s="165" t="s">
        <v>55</v>
      </c>
      <c r="AF128" s="165" t="s">
        <v>55</v>
      </c>
      <c r="AG128" s="165" t="s">
        <v>55</v>
      </c>
      <c r="AH128" s="165" t="s">
        <v>55</v>
      </c>
      <c r="AI128" s="165" t="s">
        <v>55</v>
      </c>
      <c r="AJ128" s="165" t="s">
        <v>55</v>
      </c>
      <c r="AK128" s="165" t="s">
        <v>55</v>
      </c>
      <c r="AL128" s="165" t="s">
        <v>56</v>
      </c>
      <c r="AM128" s="165" t="s">
        <v>55</v>
      </c>
      <c r="AN128" s="165" t="s">
        <v>55</v>
      </c>
      <c r="AO128" s="165" t="s">
        <v>55</v>
      </c>
      <c r="AP128" s="165" t="s">
        <v>55</v>
      </c>
      <c r="AQ128" s="165" t="s">
        <v>55</v>
      </c>
      <c r="AR128" s="165" t="s">
        <v>55</v>
      </c>
      <c r="AS128" s="165" t="s">
        <v>56</v>
      </c>
      <c r="AT128" s="165" t="s">
        <v>55</v>
      </c>
      <c r="AU128" s="165" t="s">
        <v>55</v>
      </c>
      <c r="AV128" s="165" t="s">
        <v>55</v>
      </c>
      <c r="AW128" s="166"/>
      <c r="AX128" s="166"/>
      <c r="AY128" s="166"/>
      <c r="AZ128" s="166"/>
      <c r="BA128" s="166"/>
      <c r="BB128" s="166"/>
      <c r="BC128" s="166"/>
      <c r="BD128" s="166"/>
      <c r="BE128" s="166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  <c r="JD128" s="4"/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/>
      <c r="JQ128" s="4"/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</row>
    <row r="129" spans="1:289" s="1" customFormat="1" ht="15.75" x14ac:dyDescent="0.25">
      <c r="A129" s="81" t="s">
        <v>439</v>
      </c>
      <c r="B129" s="195">
        <v>3</v>
      </c>
      <c r="C129" s="3" t="s">
        <v>236</v>
      </c>
      <c r="D129" s="187" t="s">
        <v>109</v>
      </c>
      <c r="E129" s="27">
        <v>12100</v>
      </c>
      <c r="F129" s="27">
        <v>2527274600</v>
      </c>
      <c r="G129" s="27">
        <v>16460</v>
      </c>
      <c r="H129" s="6" t="s">
        <v>90</v>
      </c>
      <c r="I129" s="6" t="s">
        <v>173</v>
      </c>
      <c r="J129" s="3">
        <v>0</v>
      </c>
      <c r="K129" s="36">
        <f t="shared" si="6"/>
        <v>55348.799999999996</v>
      </c>
      <c r="L129" s="28">
        <f t="shared" si="6"/>
        <v>67808</v>
      </c>
      <c r="M129" s="33">
        <v>26.61</v>
      </c>
      <c r="N129" s="33">
        <v>32.6</v>
      </c>
      <c r="O129" s="33" t="s">
        <v>282</v>
      </c>
      <c r="P129" s="33"/>
      <c r="Q129" s="165">
        <v>7</v>
      </c>
      <c r="R129" s="165">
        <v>40</v>
      </c>
      <c r="S129" s="165" t="s">
        <v>56</v>
      </c>
      <c r="T129" s="165" t="s">
        <v>28</v>
      </c>
      <c r="U129" s="165" t="s">
        <v>56</v>
      </c>
      <c r="V129" s="165" t="s">
        <v>56</v>
      </c>
      <c r="W129" s="165" t="s">
        <v>55</v>
      </c>
      <c r="X129" s="165" t="s">
        <v>56</v>
      </c>
      <c r="Y129" s="165" t="s">
        <v>55</v>
      </c>
      <c r="Z129" s="165" t="s">
        <v>32</v>
      </c>
      <c r="AA129" s="165" t="s">
        <v>35</v>
      </c>
      <c r="AB129" s="165" t="s">
        <v>55</v>
      </c>
      <c r="AC129" s="165" t="s">
        <v>56</v>
      </c>
      <c r="AD129" s="165" t="s">
        <v>56</v>
      </c>
      <c r="AE129" s="165" t="s">
        <v>56</v>
      </c>
      <c r="AF129" s="165" t="s">
        <v>56</v>
      </c>
      <c r="AG129" s="165" t="s">
        <v>55</v>
      </c>
      <c r="AH129" s="165" t="s">
        <v>55</v>
      </c>
      <c r="AI129" s="165" t="s">
        <v>55</v>
      </c>
      <c r="AJ129" s="165" t="s">
        <v>55</v>
      </c>
      <c r="AK129" s="165" t="s">
        <v>55</v>
      </c>
      <c r="AL129" s="165" t="s">
        <v>56</v>
      </c>
      <c r="AM129" s="165" t="s">
        <v>55</v>
      </c>
      <c r="AN129" s="165" t="s">
        <v>55</v>
      </c>
      <c r="AO129" s="165" t="s">
        <v>56</v>
      </c>
      <c r="AP129" s="165" t="s">
        <v>56</v>
      </c>
      <c r="AQ129" s="165" t="s">
        <v>55</v>
      </c>
      <c r="AR129" s="165" t="s">
        <v>55</v>
      </c>
      <c r="AS129" s="165" t="s">
        <v>56</v>
      </c>
      <c r="AT129" s="165" t="s">
        <v>56</v>
      </c>
      <c r="AU129" s="165" t="s">
        <v>55</v>
      </c>
      <c r="AV129" s="165" t="s">
        <v>55</v>
      </c>
      <c r="AW129" s="166"/>
      <c r="AX129" s="166"/>
      <c r="AY129" s="166"/>
      <c r="AZ129" s="166"/>
      <c r="BA129" s="166"/>
      <c r="BB129" s="166"/>
      <c r="BC129" s="166"/>
      <c r="BD129" s="166"/>
      <c r="BE129" s="166"/>
      <c r="BF129" s="166"/>
      <c r="BG129" s="166"/>
      <c r="BH129" s="166"/>
      <c r="BI129" s="166"/>
      <c r="BJ129" s="166"/>
      <c r="BK129" s="166"/>
      <c r="BL129" s="166"/>
      <c r="BM129" s="166"/>
      <c r="BN129" s="166"/>
      <c r="BO129" s="166"/>
      <c r="BP129" s="166"/>
      <c r="BQ129" s="166"/>
      <c r="BR129" s="166"/>
      <c r="BS129" s="166"/>
      <c r="BT129" s="166"/>
      <c r="BU129" s="166"/>
      <c r="BV129" s="166"/>
      <c r="BW129" s="166"/>
      <c r="BX129" s="166"/>
      <c r="BY129" s="166"/>
      <c r="BZ129" s="166"/>
      <c r="CA129" s="166"/>
      <c r="CB129" s="166"/>
      <c r="CC129" s="166"/>
      <c r="CD129" s="166"/>
      <c r="CE129" s="166"/>
      <c r="CF129" s="166"/>
      <c r="CG129" s="166"/>
      <c r="CH129" s="166"/>
      <c r="CI129" s="166"/>
      <c r="CJ129" s="166"/>
      <c r="CK129" s="166"/>
      <c r="CL129" s="166"/>
      <c r="CM129" s="166"/>
      <c r="CN129" s="166"/>
      <c r="CO129" s="166"/>
      <c r="CP129" s="166"/>
      <c r="CQ129" s="166"/>
      <c r="CR129" s="166"/>
      <c r="CS129" s="166"/>
      <c r="CT129" s="166"/>
      <c r="CU129" s="166"/>
      <c r="CV129" s="166"/>
      <c r="CW129" s="166"/>
      <c r="CX129" s="166"/>
      <c r="CY129" s="166"/>
      <c r="CZ129" s="166"/>
      <c r="DA129" s="166"/>
      <c r="DB129" s="166"/>
      <c r="DC129" s="166"/>
      <c r="DD129" s="166"/>
      <c r="DE129" s="166"/>
      <c r="DF129" s="166"/>
      <c r="DG129" s="166"/>
      <c r="DH129" s="166"/>
      <c r="DI129" s="166"/>
      <c r="DJ129" s="166"/>
      <c r="DK129" s="166"/>
      <c r="DL129" s="166"/>
      <c r="DM129" s="166"/>
      <c r="DN129" s="166"/>
      <c r="DO129" s="166"/>
      <c r="DP129" s="166"/>
      <c r="DQ129" s="166"/>
      <c r="DR129" s="166"/>
      <c r="DS129" s="166"/>
      <c r="DT129" s="166"/>
      <c r="DU129" s="166"/>
      <c r="DV129" s="166"/>
      <c r="DW129" s="166"/>
      <c r="DX129" s="166"/>
      <c r="DY129" s="166"/>
      <c r="DZ129" s="166"/>
      <c r="EA129" s="166"/>
      <c r="EB129" s="166"/>
      <c r="EC129" s="166"/>
      <c r="ED129" s="166"/>
      <c r="EE129" s="166"/>
      <c r="EF129" s="166"/>
      <c r="EG129" s="166"/>
      <c r="EH129" s="166"/>
      <c r="EI129" s="166"/>
      <c r="EJ129" s="166"/>
      <c r="EK129" s="166"/>
      <c r="EL129" s="166"/>
      <c r="EM129" s="166"/>
      <c r="EN129" s="166"/>
      <c r="EO129" s="166"/>
      <c r="EP129" s="166"/>
      <c r="EQ129" s="166"/>
      <c r="ER129" s="166"/>
      <c r="ES129" s="166"/>
      <c r="ET129" s="166"/>
      <c r="EU129" s="166"/>
      <c r="EV129" s="166"/>
      <c r="EW129" s="166"/>
      <c r="EX129" s="166"/>
      <c r="EY129" s="166"/>
      <c r="EZ129" s="166"/>
      <c r="FA129" s="166"/>
      <c r="FB129" s="166"/>
      <c r="FC129" s="166"/>
      <c r="FD129" s="166"/>
      <c r="FE129" s="166"/>
      <c r="FF129" s="166"/>
      <c r="FG129" s="166"/>
      <c r="FH129" s="166"/>
      <c r="FI129" s="166"/>
      <c r="FJ129" s="166"/>
      <c r="FK129" s="166"/>
      <c r="FL129" s="166"/>
      <c r="FM129" s="166"/>
      <c r="FN129" s="166"/>
      <c r="FO129" s="166"/>
      <c r="FP129" s="166"/>
      <c r="FQ129" s="166"/>
      <c r="FR129" s="166"/>
      <c r="FS129" s="166"/>
      <c r="FT129" s="166"/>
      <c r="FU129" s="166"/>
      <c r="FV129" s="166"/>
      <c r="FW129" s="166"/>
      <c r="FX129" s="166"/>
      <c r="FY129" s="166"/>
      <c r="FZ129" s="166"/>
      <c r="GA129" s="166"/>
      <c r="GB129" s="166"/>
      <c r="GC129" s="166"/>
      <c r="GD129" s="166"/>
      <c r="GE129" s="166"/>
      <c r="GF129" s="166"/>
      <c r="GG129" s="166"/>
      <c r="GH129" s="166"/>
      <c r="GI129" s="166"/>
      <c r="GJ129" s="166"/>
      <c r="GK129" s="166"/>
      <c r="GL129" s="166"/>
      <c r="GM129" s="166"/>
      <c r="GN129" s="166"/>
      <c r="GO129" s="166"/>
      <c r="GP129" s="166"/>
      <c r="GQ129" s="166"/>
      <c r="GR129" s="166"/>
      <c r="GS129" s="166"/>
      <c r="GT129" s="166"/>
      <c r="GU129" s="166"/>
      <c r="GV129" s="166"/>
      <c r="GW129" s="166"/>
      <c r="GX129" s="166"/>
      <c r="GY129" s="166"/>
      <c r="GZ129" s="166"/>
      <c r="HA129" s="166"/>
      <c r="HB129" s="166"/>
      <c r="HC129" s="166"/>
      <c r="HD129" s="166"/>
      <c r="HE129" s="166"/>
      <c r="HF129" s="166"/>
      <c r="HG129" s="166"/>
      <c r="HH129" s="166"/>
      <c r="HI129" s="166"/>
      <c r="HJ129" s="166"/>
      <c r="HK129" s="166"/>
      <c r="HL129" s="166"/>
      <c r="HM129" s="166"/>
      <c r="HN129" s="166"/>
      <c r="HO129" s="166"/>
      <c r="HP129" s="166"/>
      <c r="HQ129" s="166"/>
      <c r="HR129" s="166"/>
      <c r="HS129" s="166"/>
      <c r="HT129" s="166"/>
      <c r="HU129" s="166"/>
      <c r="HV129" s="166"/>
      <c r="HW129" s="166"/>
      <c r="HX129" s="166"/>
      <c r="HY129" s="166"/>
      <c r="HZ129" s="166"/>
      <c r="IA129" s="166"/>
      <c r="IB129" s="166"/>
      <c r="IC129" s="166"/>
      <c r="ID129" s="166"/>
      <c r="IE129" s="166"/>
      <c r="IF129" s="166"/>
      <c r="IG129" s="166"/>
      <c r="IH129" s="166"/>
      <c r="II129" s="166"/>
      <c r="IJ129" s="166"/>
      <c r="IK129" s="166"/>
      <c r="IL129" s="166"/>
      <c r="IM129" s="166"/>
      <c r="IN129" s="166"/>
      <c r="IO129" s="166"/>
      <c r="IP129" s="166"/>
      <c r="IQ129" s="166"/>
      <c r="IR129" s="166"/>
      <c r="IS129" s="166"/>
      <c r="IT129" s="166"/>
      <c r="IU129" s="166"/>
      <c r="IV129" s="166"/>
      <c r="IW129" s="166"/>
      <c r="IX129" s="166"/>
      <c r="IY129" s="166"/>
      <c r="IZ129" s="166"/>
      <c r="JA129" s="166"/>
      <c r="JB129" s="166"/>
      <c r="JC129" s="166"/>
      <c r="JD129" s="166"/>
      <c r="JE129" s="166"/>
      <c r="JF129" s="166"/>
      <c r="JG129" s="166"/>
      <c r="JH129" s="166"/>
      <c r="JI129" s="166"/>
      <c r="JJ129" s="166"/>
      <c r="JK129" s="166"/>
      <c r="JL129" s="166"/>
      <c r="JM129" s="166"/>
      <c r="JN129" s="166"/>
      <c r="JO129" s="166"/>
      <c r="JP129" s="166"/>
      <c r="JQ129" s="166"/>
      <c r="JR129" s="166"/>
      <c r="JS129" s="166"/>
      <c r="JT129" s="166"/>
      <c r="JU129" s="166"/>
      <c r="JV129" s="166"/>
      <c r="JW129" s="166"/>
      <c r="JX129" s="166"/>
      <c r="JY129" s="166"/>
      <c r="JZ129" s="166"/>
      <c r="KA129" s="166"/>
      <c r="KB129" s="166"/>
      <c r="KC129" s="166"/>
    </row>
    <row r="130" spans="1:289" s="1" customFormat="1" ht="15.75" x14ac:dyDescent="0.25">
      <c r="A130" s="81" t="s">
        <v>439</v>
      </c>
      <c r="B130" s="25">
        <v>3</v>
      </c>
      <c r="C130" s="3" t="s">
        <v>223</v>
      </c>
      <c r="D130" s="187" t="s">
        <v>109</v>
      </c>
      <c r="E130" s="27">
        <v>12100</v>
      </c>
      <c r="F130" s="27">
        <v>2527274600</v>
      </c>
      <c r="G130" s="27">
        <v>16460</v>
      </c>
      <c r="H130" s="6" t="s">
        <v>89</v>
      </c>
      <c r="I130" s="6" t="s">
        <v>173</v>
      </c>
      <c r="J130" s="3">
        <v>2</v>
      </c>
      <c r="K130" s="36">
        <f t="shared" si="6"/>
        <v>51750.400000000001</v>
      </c>
      <c r="L130" s="28">
        <f t="shared" si="6"/>
        <v>63377.599999999999</v>
      </c>
      <c r="M130" s="33">
        <v>24.88</v>
      </c>
      <c r="N130" s="33">
        <v>30.47</v>
      </c>
      <c r="O130" s="33" t="s">
        <v>282</v>
      </c>
      <c r="P130" s="33"/>
      <c r="Q130" s="165">
        <v>7</v>
      </c>
      <c r="R130" s="165">
        <v>40</v>
      </c>
      <c r="S130" s="165" t="s">
        <v>56</v>
      </c>
      <c r="T130" s="165" t="s">
        <v>29</v>
      </c>
      <c r="U130" s="165" t="s">
        <v>56</v>
      </c>
      <c r="V130" s="165" t="s">
        <v>56</v>
      </c>
      <c r="W130" s="165" t="s">
        <v>55</v>
      </c>
      <c r="X130" s="165" t="s">
        <v>56</v>
      </c>
      <c r="Y130" s="165" t="s">
        <v>55</v>
      </c>
      <c r="Z130" s="165" t="s">
        <v>32</v>
      </c>
      <c r="AA130" s="165" t="s">
        <v>35</v>
      </c>
      <c r="AB130" s="165" t="s">
        <v>56</v>
      </c>
      <c r="AC130" s="165" t="s">
        <v>56</v>
      </c>
      <c r="AD130" s="165" t="s">
        <v>56</v>
      </c>
      <c r="AE130" s="165" t="s">
        <v>56</v>
      </c>
      <c r="AF130" s="165" t="s">
        <v>56</v>
      </c>
      <c r="AG130" s="165" t="s">
        <v>56</v>
      </c>
      <c r="AH130" s="165" t="s">
        <v>55</v>
      </c>
      <c r="AI130" s="165" t="s">
        <v>55</v>
      </c>
      <c r="AJ130" s="165" t="s">
        <v>55</v>
      </c>
      <c r="AK130" s="165" t="s">
        <v>55</v>
      </c>
      <c r="AL130" s="165" t="s">
        <v>56</v>
      </c>
      <c r="AM130" s="165" t="s">
        <v>56</v>
      </c>
      <c r="AN130" s="165" t="s">
        <v>55</v>
      </c>
      <c r="AO130" s="165" t="s">
        <v>56</v>
      </c>
      <c r="AP130" s="165" t="s">
        <v>56</v>
      </c>
      <c r="AQ130" s="165" t="s">
        <v>55</v>
      </c>
      <c r="AR130" s="165" t="s">
        <v>55</v>
      </c>
      <c r="AS130" s="165" t="s">
        <v>56</v>
      </c>
      <c r="AT130" s="165" t="s">
        <v>56</v>
      </c>
      <c r="AU130" s="165" t="s">
        <v>55</v>
      </c>
      <c r="AV130" s="165" t="s">
        <v>55</v>
      </c>
      <c r="AW130" s="166"/>
      <c r="AX130" s="166"/>
      <c r="AY130" s="166"/>
      <c r="AZ130" s="166"/>
      <c r="BA130" s="166"/>
      <c r="BB130" s="166"/>
      <c r="BC130" s="166"/>
      <c r="BD130" s="166"/>
      <c r="BE130" s="166"/>
      <c r="BF130" s="166"/>
      <c r="BG130" s="166"/>
      <c r="BH130" s="166"/>
      <c r="BI130" s="166"/>
      <c r="BJ130" s="166"/>
      <c r="BK130" s="166"/>
      <c r="BL130" s="166"/>
      <c r="BM130" s="166"/>
      <c r="BN130" s="166"/>
      <c r="BO130" s="166"/>
      <c r="BP130" s="166"/>
      <c r="BQ130" s="166"/>
      <c r="BR130" s="166"/>
      <c r="BS130" s="166"/>
      <c r="BT130" s="166"/>
      <c r="BU130" s="166"/>
      <c r="BV130" s="166"/>
      <c r="BW130" s="166"/>
      <c r="BX130" s="166"/>
      <c r="BY130" s="166"/>
      <c r="BZ130" s="166"/>
      <c r="CA130" s="166"/>
      <c r="CB130" s="166"/>
      <c r="CC130" s="166"/>
      <c r="CD130" s="166"/>
      <c r="CE130" s="166"/>
      <c r="CF130" s="166"/>
      <c r="CG130" s="166"/>
      <c r="CH130" s="166"/>
      <c r="CI130" s="166"/>
      <c r="CJ130" s="166"/>
      <c r="CK130" s="166"/>
      <c r="CL130" s="166"/>
      <c r="CM130" s="166"/>
      <c r="CN130" s="166"/>
      <c r="CO130" s="166"/>
      <c r="CP130" s="166"/>
      <c r="CQ130" s="166"/>
      <c r="CR130" s="166"/>
      <c r="CS130" s="166"/>
      <c r="CT130" s="166"/>
      <c r="CU130" s="166"/>
      <c r="CV130" s="166"/>
      <c r="CW130" s="166"/>
      <c r="CX130" s="166"/>
      <c r="CY130" s="166"/>
      <c r="CZ130" s="166"/>
      <c r="DA130" s="166"/>
      <c r="DB130" s="166"/>
      <c r="DC130" s="166"/>
      <c r="DD130" s="166"/>
      <c r="DE130" s="166"/>
      <c r="DF130" s="166"/>
      <c r="DG130" s="166"/>
      <c r="DH130" s="166"/>
      <c r="DI130" s="166"/>
      <c r="DJ130" s="166"/>
      <c r="DK130" s="166"/>
      <c r="DL130" s="166"/>
      <c r="DM130" s="166"/>
      <c r="DN130" s="166"/>
      <c r="DO130" s="166"/>
      <c r="DP130" s="166"/>
      <c r="DQ130" s="166"/>
      <c r="DR130" s="166"/>
      <c r="DS130" s="166"/>
      <c r="DT130" s="166"/>
      <c r="DU130" s="166"/>
      <c r="DV130" s="166"/>
      <c r="DW130" s="166"/>
      <c r="DX130" s="166"/>
      <c r="DY130" s="166"/>
      <c r="DZ130" s="166"/>
      <c r="EA130" s="166"/>
      <c r="EB130" s="166"/>
      <c r="EC130" s="166"/>
      <c r="ED130" s="166"/>
      <c r="EE130" s="166"/>
      <c r="EF130" s="166"/>
      <c r="EG130" s="166"/>
      <c r="EH130" s="166"/>
      <c r="EI130" s="166"/>
      <c r="EJ130" s="166"/>
      <c r="EK130" s="166"/>
      <c r="EL130" s="166"/>
      <c r="EM130" s="166"/>
      <c r="EN130" s="166"/>
      <c r="EO130" s="166"/>
      <c r="EP130" s="166"/>
      <c r="EQ130" s="166"/>
      <c r="ER130" s="166"/>
      <c r="ES130" s="166"/>
      <c r="ET130" s="166"/>
      <c r="EU130" s="166"/>
      <c r="EV130" s="166"/>
      <c r="EW130" s="166"/>
      <c r="EX130" s="166"/>
      <c r="EY130" s="166"/>
      <c r="EZ130" s="166"/>
      <c r="FA130" s="166"/>
      <c r="FB130" s="166"/>
      <c r="FC130" s="166"/>
      <c r="FD130" s="166"/>
      <c r="FE130" s="166"/>
      <c r="FF130" s="166"/>
      <c r="FG130" s="166"/>
      <c r="FH130" s="166"/>
      <c r="FI130" s="166"/>
      <c r="FJ130" s="166"/>
      <c r="FK130" s="166"/>
      <c r="FL130" s="166"/>
      <c r="FM130" s="166"/>
      <c r="FN130" s="166"/>
      <c r="FO130" s="166"/>
      <c r="FP130" s="166"/>
      <c r="FQ130" s="166"/>
      <c r="FR130" s="166"/>
      <c r="FS130" s="166"/>
      <c r="FT130" s="166"/>
      <c r="FU130" s="166"/>
      <c r="FV130" s="166"/>
      <c r="FW130" s="166"/>
      <c r="FX130" s="166"/>
      <c r="FY130" s="166"/>
      <c r="FZ130" s="166"/>
      <c r="GA130" s="166"/>
      <c r="GB130" s="166"/>
      <c r="GC130" s="166"/>
      <c r="GD130" s="166"/>
      <c r="GE130" s="166"/>
      <c r="GF130" s="166"/>
      <c r="GG130" s="166"/>
      <c r="GH130" s="166"/>
      <c r="GI130" s="166"/>
      <c r="GJ130" s="166"/>
      <c r="GK130" s="166"/>
      <c r="GL130" s="166"/>
      <c r="GM130" s="166"/>
      <c r="GN130" s="166"/>
      <c r="GO130" s="166"/>
      <c r="GP130" s="166"/>
      <c r="GQ130" s="166"/>
      <c r="GR130" s="166"/>
      <c r="GS130" s="166"/>
      <c r="GT130" s="166"/>
      <c r="GU130" s="166"/>
      <c r="GV130" s="166"/>
      <c r="GW130" s="166"/>
      <c r="GX130" s="166"/>
      <c r="GY130" s="166"/>
      <c r="GZ130" s="166"/>
      <c r="HA130" s="166"/>
      <c r="HB130" s="166"/>
      <c r="HC130" s="166"/>
      <c r="HD130" s="166"/>
      <c r="HE130" s="166"/>
      <c r="HF130" s="166"/>
      <c r="HG130" s="166"/>
      <c r="HH130" s="166"/>
      <c r="HI130" s="166"/>
      <c r="HJ130" s="166"/>
      <c r="HK130" s="166"/>
      <c r="HL130" s="166"/>
      <c r="HM130" s="166"/>
      <c r="HN130" s="166"/>
      <c r="HO130" s="166"/>
      <c r="HP130" s="166"/>
      <c r="HQ130" s="166"/>
      <c r="HR130" s="166"/>
      <c r="HS130" s="166"/>
      <c r="HT130" s="166"/>
      <c r="HU130" s="166"/>
      <c r="HV130" s="166"/>
      <c r="HW130" s="166"/>
      <c r="HX130" s="166"/>
      <c r="HY130" s="166"/>
      <c r="HZ130" s="166"/>
      <c r="IA130" s="166"/>
      <c r="IB130" s="166"/>
      <c r="IC130" s="166"/>
      <c r="ID130" s="166"/>
      <c r="IE130" s="166"/>
      <c r="IF130" s="166"/>
      <c r="IG130" s="166"/>
      <c r="IH130" s="166"/>
      <c r="II130" s="166"/>
      <c r="IJ130" s="166"/>
      <c r="IK130" s="166"/>
      <c r="IL130" s="166"/>
      <c r="IM130" s="166"/>
      <c r="IN130" s="166"/>
      <c r="IO130" s="166"/>
      <c r="IP130" s="166"/>
      <c r="IQ130" s="166"/>
      <c r="IR130" s="166"/>
      <c r="IS130" s="166"/>
      <c r="IT130" s="166"/>
      <c r="IU130" s="166"/>
      <c r="IV130" s="166"/>
      <c r="IW130" s="166"/>
      <c r="IX130" s="166"/>
      <c r="IY130" s="166"/>
      <c r="IZ130" s="166"/>
      <c r="JA130" s="166"/>
      <c r="JB130" s="166"/>
      <c r="JC130" s="166"/>
      <c r="JD130" s="166"/>
      <c r="JE130" s="166"/>
      <c r="JF130" s="166"/>
      <c r="JG130" s="166"/>
      <c r="JH130" s="166"/>
      <c r="JI130" s="166"/>
      <c r="JJ130" s="166"/>
      <c r="JK130" s="166"/>
      <c r="JL130" s="166"/>
      <c r="JM130" s="166"/>
      <c r="JN130" s="166"/>
      <c r="JO130" s="166"/>
      <c r="JP130" s="166"/>
      <c r="JQ130" s="166"/>
      <c r="JR130" s="166"/>
      <c r="JS130" s="166"/>
      <c r="JT130" s="166"/>
      <c r="JU130" s="166"/>
      <c r="JV130" s="166"/>
      <c r="JW130" s="166"/>
      <c r="JX130" s="166"/>
      <c r="JY130" s="166"/>
      <c r="JZ130" s="166"/>
      <c r="KA130" s="166"/>
      <c r="KB130" s="166"/>
      <c r="KC130" s="166"/>
    </row>
    <row r="131" spans="1:289" s="1" customFormat="1" ht="15.75" x14ac:dyDescent="0.25">
      <c r="A131" s="81" t="s">
        <v>439</v>
      </c>
      <c r="B131" s="25">
        <v>3</v>
      </c>
      <c r="C131" s="3" t="s">
        <v>236</v>
      </c>
      <c r="D131" s="187" t="s">
        <v>109</v>
      </c>
      <c r="E131" s="27">
        <v>12100</v>
      </c>
      <c r="F131" s="27">
        <v>2527274600</v>
      </c>
      <c r="G131" s="27">
        <v>16460</v>
      </c>
      <c r="H131" s="6" t="s">
        <v>88</v>
      </c>
      <c r="I131" s="6" t="s">
        <v>173</v>
      </c>
      <c r="J131" s="3">
        <v>1</v>
      </c>
      <c r="K131" s="36">
        <f t="shared" si="6"/>
        <v>45614.400000000001</v>
      </c>
      <c r="L131" s="28">
        <f t="shared" si="6"/>
        <v>55889.599999999999</v>
      </c>
      <c r="M131" s="33">
        <v>21.93</v>
      </c>
      <c r="N131" s="33">
        <v>26.87</v>
      </c>
      <c r="O131" s="33" t="s">
        <v>282</v>
      </c>
      <c r="P131" s="33"/>
      <c r="Q131" s="21">
        <v>7</v>
      </c>
      <c r="R131" s="21">
        <v>40</v>
      </c>
      <c r="S131" s="21" t="s">
        <v>56</v>
      </c>
      <c r="T131" s="17" t="s">
        <v>229</v>
      </c>
      <c r="U131" s="21" t="s">
        <v>56</v>
      </c>
      <c r="V131" s="21" t="s">
        <v>56</v>
      </c>
      <c r="W131" s="21" t="s">
        <v>55</v>
      </c>
      <c r="X131" s="21" t="s">
        <v>56</v>
      </c>
      <c r="Y131" s="21" t="s">
        <v>55</v>
      </c>
      <c r="Z131" s="21" t="s">
        <v>32</v>
      </c>
      <c r="AA131" s="21" t="s">
        <v>35</v>
      </c>
      <c r="AB131" s="21" t="s">
        <v>56</v>
      </c>
      <c r="AC131" s="21" t="s">
        <v>56</v>
      </c>
      <c r="AD131" s="21" t="s">
        <v>56</v>
      </c>
      <c r="AE131" s="21" t="s">
        <v>56</v>
      </c>
      <c r="AF131" s="21" t="s">
        <v>56</v>
      </c>
      <c r="AG131" s="21" t="s">
        <v>56</v>
      </c>
      <c r="AH131" s="21" t="s">
        <v>55</v>
      </c>
      <c r="AI131" s="21" t="s">
        <v>55</v>
      </c>
      <c r="AJ131" s="21" t="s">
        <v>55</v>
      </c>
      <c r="AK131" s="21" t="s">
        <v>55</v>
      </c>
      <c r="AL131" s="21" t="s">
        <v>56</v>
      </c>
      <c r="AM131" s="21" t="s">
        <v>56</v>
      </c>
      <c r="AN131" s="21" t="s">
        <v>55</v>
      </c>
      <c r="AO131" s="21" t="s">
        <v>56</v>
      </c>
      <c r="AP131" s="21" t="s">
        <v>56</v>
      </c>
      <c r="AQ131" s="21" t="s">
        <v>55</v>
      </c>
      <c r="AR131" s="21" t="s">
        <v>55</v>
      </c>
      <c r="AS131" s="21" t="s">
        <v>56</v>
      </c>
      <c r="AT131" s="21" t="s">
        <v>56</v>
      </c>
      <c r="AU131" s="21" t="s">
        <v>55</v>
      </c>
      <c r="AV131" s="21" t="s">
        <v>55</v>
      </c>
      <c r="AW131" s="164"/>
      <c r="AX131" s="164"/>
      <c r="AY131" s="164"/>
      <c r="AZ131" s="164"/>
      <c r="BA131" s="164"/>
      <c r="BB131" s="164"/>
      <c r="BC131" s="164"/>
      <c r="BD131" s="164"/>
      <c r="BE131" s="164"/>
      <c r="BF131" s="166"/>
      <c r="BG131" s="166"/>
      <c r="BH131" s="166"/>
      <c r="BI131" s="166"/>
      <c r="BJ131" s="166"/>
      <c r="BK131" s="166"/>
      <c r="BL131" s="166"/>
      <c r="BM131" s="166"/>
      <c r="BN131" s="166"/>
      <c r="BO131" s="166"/>
      <c r="BP131" s="166"/>
      <c r="BQ131" s="166"/>
      <c r="BR131" s="166"/>
      <c r="BS131" s="166"/>
      <c r="BT131" s="166"/>
      <c r="BU131" s="166"/>
      <c r="BV131" s="166"/>
      <c r="BW131" s="166"/>
      <c r="BX131" s="166"/>
      <c r="BY131" s="166"/>
      <c r="BZ131" s="166"/>
      <c r="CA131" s="166"/>
      <c r="CB131" s="166"/>
      <c r="CC131" s="166"/>
      <c r="CD131" s="166"/>
      <c r="CE131" s="166"/>
      <c r="CF131" s="166"/>
      <c r="CG131" s="166"/>
      <c r="CH131" s="166"/>
      <c r="CI131" s="166"/>
      <c r="CJ131" s="166"/>
      <c r="CK131" s="166"/>
      <c r="CL131" s="166"/>
      <c r="CM131" s="166"/>
      <c r="CN131" s="166"/>
      <c r="CO131" s="166"/>
      <c r="CP131" s="166"/>
      <c r="CQ131" s="166"/>
      <c r="CR131" s="166"/>
      <c r="CS131" s="166"/>
      <c r="CT131" s="166"/>
      <c r="CU131" s="166"/>
      <c r="CV131" s="166"/>
      <c r="CW131" s="166"/>
      <c r="CX131" s="166"/>
      <c r="CY131" s="166"/>
      <c r="CZ131" s="166"/>
      <c r="DA131" s="166"/>
      <c r="DB131" s="166"/>
      <c r="DC131" s="166"/>
      <c r="DD131" s="166"/>
      <c r="DE131" s="166"/>
      <c r="DF131" s="166"/>
      <c r="DG131" s="166"/>
      <c r="DH131" s="166"/>
      <c r="DI131" s="166"/>
      <c r="DJ131" s="166"/>
      <c r="DK131" s="166"/>
      <c r="DL131" s="166"/>
      <c r="DM131" s="166"/>
      <c r="DN131" s="166"/>
      <c r="DO131" s="166"/>
      <c r="DP131" s="166"/>
      <c r="DQ131" s="166"/>
      <c r="DR131" s="166"/>
      <c r="DS131" s="166"/>
      <c r="DT131" s="166"/>
      <c r="DU131" s="166"/>
      <c r="DV131" s="166"/>
      <c r="DW131" s="166"/>
      <c r="DX131" s="166"/>
      <c r="DY131" s="166"/>
      <c r="DZ131" s="166"/>
      <c r="EA131" s="166"/>
      <c r="EB131" s="166"/>
      <c r="EC131" s="166"/>
      <c r="ED131" s="166"/>
      <c r="EE131" s="166"/>
      <c r="EF131" s="166"/>
      <c r="EG131" s="166"/>
      <c r="EH131" s="166"/>
      <c r="EI131" s="166"/>
      <c r="EJ131" s="166"/>
      <c r="EK131" s="166"/>
      <c r="EL131" s="166"/>
      <c r="EM131" s="166"/>
      <c r="EN131" s="166"/>
      <c r="EO131" s="166"/>
      <c r="EP131" s="166"/>
      <c r="EQ131" s="166"/>
      <c r="ER131" s="166"/>
      <c r="ES131" s="166"/>
      <c r="ET131" s="166"/>
      <c r="EU131" s="166"/>
      <c r="EV131" s="166"/>
      <c r="EW131" s="166"/>
      <c r="EX131" s="166"/>
      <c r="EY131" s="166"/>
      <c r="EZ131" s="166"/>
      <c r="FA131" s="166"/>
      <c r="FB131" s="166"/>
      <c r="FC131" s="166"/>
      <c r="FD131" s="166"/>
      <c r="FE131" s="166"/>
      <c r="FF131" s="166"/>
      <c r="FG131" s="166"/>
      <c r="FH131" s="166"/>
      <c r="FI131" s="166"/>
      <c r="FJ131" s="166"/>
      <c r="FK131" s="166"/>
      <c r="FL131" s="166"/>
      <c r="FM131" s="166"/>
      <c r="FN131" s="166"/>
      <c r="FO131" s="166"/>
      <c r="FP131" s="166"/>
      <c r="FQ131" s="166"/>
      <c r="FR131" s="166"/>
      <c r="FS131" s="166"/>
      <c r="FT131" s="166"/>
      <c r="FU131" s="166"/>
      <c r="FV131" s="166"/>
      <c r="FW131" s="166"/>
      <c r="FX131" s="166"/>
      <c r="FY131" s="166"/>
      <c r="FZ131" s="166"/>
      <c r="GA131" s="166"/>
      <c r="GB131" s="166"/>
      <c r="GC131" s="166"/>
      <c r="GD131" s="166"/>
      <c r="GE131" s="166"/>
      <c r="GF131" s="166"/>
      <c r="GG131" s="166"/>
      <c r="GH131" s="166"/>
      <c r="GI131" s="166"/>
      <c r="GJ131" s="166"/>
      <c r="GK131" s="166"/>
      <c r="GL131" s="166"/>
      <c r="GM131" s="166"/>
      <c r="GN131" s="166"/>
      <c r="GO131" s="166"/>
      <c r="GP131" s="166"/>
      <c r="GQ131" s="166"/>
      <c r="GR131" s="166"/>
      <c r="GS131" s="166"/>
      <c r="GT131" s="166"/>
      <c r="GU131" s="166"/>
      <c r="GV131" s="166"/>
      <c r="GW131" s="166"/>
      <c r="GX131" s="166"/>
      <c r="GY131" s="166"/>
      <c r="GZ131" s="166"/>
      <c r="HA131" s="166"/>
      <c r="HB131" s="166"/>
      <c r="HC131" s="166"/>
      <c r="HD131" s="166"/>
      <c r="HE131" s="166"/>
      <c r="HF131" s="166"/>
      <c r="HG131" s="166"/>
      <c r="HH131" s="166"/>
      <c r="HI131" s="166"/>
      <c r="HJ131" s="166"/>
      <c r="HK131" s="166"/>
      <c r="HL131" s="166"/>
      <c r="HM131" s="166"/>
      <c r="HN131" s="166"/>
      <c r="HO131" s="166"/>
      <c r="HP131" s="166"/>
      <c r="HQ131" s="166"/>
      <c r="HR131" s="166"/>
      <c r="HS131" s="166"/>
      <c r="HT131" s="166"/>
      <c r="HU131" s="166"/>
      <c r="HV131" s="166"/>
      <c r="HW131" s="166"/>
      <c r="HX131" s="166"/>
      <c r="HY131" s="166"/>
      <c r="HZ131" s="166"/>
      <c r="IA131" s="166"/>
      <c r="IB131" s="166"/>
      <c r="IC131" s="166"/>
      <c r="ID131" s="166"/>
      <c r="IE131" s="166"/>
      <c r="IF131" s="166"/>
      <c r="IG131" s="166"/>
      <c r="IH131" s="166"/>
      <c r="II131" s="166"/>
      <c r="IJ131" s="166"/>
      <c r="IK131" s="166"/>
      <c r="IL131" s="166"/>
      <c r="IM131" s="166"/>
      <c r="IN131" s="166"/>
      <c r="IO131" s="166"/>
      <c r="IP131" s="166"/>
      <c r="IQ131" s="166"/>
      <c r="IR131" s="166"/>
      <c r="IS131" s="166"/>
      <c r="IT131" s="166"/>
      <c r="IU131" s="166"/>
      <c r="IV131" s="166"/>
      <c r="IW131" s="166"/>
      <c r="IX131" s="166"/>
      <c r="IY131" s="166"/>
      <c r="IZ131" s="166"/>
      <c r="JA131" s="166"/>
      <c r="JB131" s="166"/>
      <c r="JC131" s="166"/>
      <c r="JD131" s="166"/>
      <c r="JE131" s="166"/>
      <c r="JF131" s="166"/>
      <c r="JG131" s="166"/>
      <c r="JH131" s="166"/>
      <c r="JI131" s="166"/>
      <c r="JJ131" s="166"/>
      <c r="JK131" s="166"/>
      <c r="JL131" s="166"/>
      <c r="JM131" s="166"/>
      <c r="JN131" s="166"/>
      <c r="JO131" s="166"/>
      <c r="JP131" s="166"/>
      <c r="JQ131" s="166"/>
      <c r="JR131" s="166"/>
      <c r="JS131" s="166"/>
      <c r="JT131" s="166"/>
      <c r="JU131" s="166"/>
      <c r="JV131" s="166"/>
      <c r="JW131" s="166"/>
      <c r="JX131" s="166"/>
      <c r="JY131" s="166"/>
      <c r="JZ131" s="166"/>
      <c r="KA131" s="166"/>
      <c r="KB131" s="166"/>
      <c r="KC131" s="166"/>
    </row>
    <row r="132" spans="1:289" s="105" customFormat="1" ht="15.75" x14ac:dyDescent="0.25">
      <c r="A132" s="81" t="s">
        <v>439</v>
      </c>
      <c r="B132" s="195">
        <v>3</v>
      </c>
      <c r="C132" s="165" t="s">
        <v>236</v>
      </c>
      <c r="D132" s="187" t="s">
        <v>109</v>
      </c>
      <c r="E132" s="197">
        <v>12100</v>
      </c>
      <c r="F132" s="197">
        <v>2527274600</v>
      </c>
      <c r="G132" s="197">
        <v>16460</v>
      </c>
      <c r="H132" s="167" t="s">
        <v>470</v>
      </c>
      <c r="I132" s="167" t="s">
        <v>176</v>
      </c>
      <c r="J132" s="165">
        <v>1</v>
      </c>
      <c r="K132" s="207">
        <f t="shared" si="6"/>
        <v>51750.400000000001</v>
      </c>
      <c r="L132" s="199">
        <f t="shared" si="6"/>
        <v>63377.599999999999</v>
      </c>
      <c r="M132" s="204">
        <v>24.88</v>
      </c>
      <c r="N132" s="204">
        <v>30.47</v>
      </c>
      <c r="O132" s="129" t="s">
        <v>282</v>
      </c>
      <c r="P132" s="129"/>
      <c r="Q132" s="119">
        <v>7</v>
      </c>
      <c r="R132" s="119">
        <v>40</v>
      </c>
      <c r="S132" s="119" t="s">
        <v>56</v>
      </c>
      <c r="T132" s="115" t="s">
        <v>229</v>
      </c>
      <c r="U132" s="119" t="s">
        <v>56</v>
      </c>
      <c r="V132" s="119" t="s">
        <v>56</v>
      </c>
      <c r="W132" s="119" t="s">
        <v>33</v>
      </c>
      <c r="X132" s="119" t="s">
        <v>56</v>
      </c>
      <c r="Y132" s="119" t="s">
        <v>55</v>
      </c>
      <c r="Z132" s="119" t="s">
        <v>32</v>
      </c>
      <c r="AA132" s="119" t="s">
        <v>35</v>
      </c>
      <c r="AB132" s="119" t="s">
        <v>56</v>
      </c>
      <c r="AC132" s="119" t="s">
        <v>55</v>
      </c>
      <c r="AD132" s="119" t="s">
        <v>56</v>
      </c>
      <c r="AE132" s="119" t="s">
        <v>56</v>
      </c>
      <c r="AF132" s="119" t="s">
        <v>56</v>
      </c>
      <c r="AG132" s="119" t="s">
        <v>56</v>
      </c>
      <c r="AH132" s="119" t="s">
        <v>56</v>
      </c>
      <c r="AI132" s="119" t="s">
        <v>56</v>
      </c>
      <c r="AJ132" s="119" t="s">
        <v>56</v>
      </c>
      <c r="AK132" s="119" t="s">
        <v>56</v>
      </c>
      <c r="AL132" s="119" t="s">
        <v>56</v>
      </c>
      <c r="AM132" s="119" t="s">
        <v>56</v>
      </c>
      <c r="AN132" s="119" t="s">
        <v>56</v>
      </c>
      <c r="AO132" s="119" t="s">
        <v>55</v>
      </c>
      <c r="AP132" s="119" t="s">
        <v>55</v>
      </c>
      <c r="AQ132" s="119" t="s">
        <v>55</v>
      </c>
      <c r="AR132" s="119" t="s">
        <v>55</v>
      </c>
      <c r="AS132" s="119" t="s">
        <v>56</v>
      </c>
      <c r="AT132" s="119" t="s">
        <v>56</v>
      </c>
      <c r="AU132" s="119" t="s">
        <v>55</v>
      </c>
      <c r="AV132" s="119" t="s">
        <v>56</v>
      </c>
      <c r="AW132" s="164"/>
      <c r="AX132" s="164"/>
      <c r="AY132" s="164"/>
      <c r="AZ132" s="164"/>
      <c r="BA132" s="164"/>
      <c r="BB132" s="164"/>
      <c r="BC132" s="164"/>
      <c r="BD132" s="164"/>
      <c r="BE132" s="164"/>
      <c r="BF132" s="166"/>
      <c r="BG132" s="166"/>
      <c r="BH132" s="166"/>
      <c r="BI132" s="166"/>
      <c r="BJ132" s="166"/>
      <c r="BK132" s="166"/>
      <c r="BL132" s="166"/>
      <c r="BM132" s="166"/>
      <c r="BN132" s="166"/>
      <c r="BO132" s="166"/>
      <c r="BP132" s="166"/>
      <c r="BQ132" s="166"/>
      <c r="BR132" s="166"/>
      <c r="BS132" s="166"/>
      <c r="BT132" s="166"/>
      <c r="BU132" s="166"/>
      <c r="BV132" s="166"/>
      <c r="BW132" s="166"/>
      <c r="BX132" s="166"/>
      <c r="BY132" s="166"/>
      <c r="BZ132" s="166"/>
      <c r="CA132" s="166"/>
      <c r="CB132" s="166"/>
      <c r="CC132" s="166"/>
      <c r="CD132" s="166"/>
      <c r="CE132" s="166"/>
      <c r="CF132" s="166"/>
      <c r="CG132" s="166"/>
      <c r="CH132" s="166"/>
      <c r="CI132" s="166"/>
      <c r="CJ132" s="166"/>
      <c r="CK132" s="166"/>
      <c r="CL132" s="166"/>
      <c r="CM132" s="166"/>
      <c r="CN132" s="166"/>
      <c r="CO132" s="166"/>
      <c r="CP132" s="166"/>
      <c r="CQ132" s="166"/>
      <c r="CR132" s="166"/>
      <c r="CS132" s="166"/>
      <c r="CT132" s="166"/>
      <c r="CU132" s="166"/>
      <c r="CV132" s="166"/>
      <c r="CW132" s="166"/>
      <c r="CX132" s="166"/>
      <c r="CY132" s="166"/>
      <c r="CZ132" s="166"/>
      <c r="DA132" s="166"/>
      <c r="DB132" s="166"/>
      <c r="DC132" s="166"/>
      <c r="DD132" s="166"/>
      <c r="DE132" s="166"/>
      <c r="DF132" s="166"/>
      <c r="DG132" s="166"/>
      <c r="DH132" s="166"/>
      <c r="DI132" s="166"/>
      <c r="DJ132" s="166"/>
      <c r="DK132" s="166"/>
      <c r="DL132" s="166"/>
      <c r="DM132" s="166"/>
      <c r="DN132" s="166"/>
      <c r="DO132" s="166"/>
      <c r="DP132" s="166"/>
      <c r="DQ132" s="166"/>
      <c r="DR132" s="166"/>
      <c r="DS132" s="166"/>
      <c r="DT132" s="166"/>
      <c r="DU132" s="166"/>
      <c r="DV132" s="166"/>
      <c r="DW132" s="166"/>
      <c r="DX132" s="166"/>
      <c r="DY132" s="166"/>
      <c r="DZ132" s="166"/>
      <c r="EA132" s="166"/>
      <c r="EB132" s="166"/>
      <c r="EC132" s="166"/>
      <c r="ED132" s="166"/>
      <c r="EE132" s="166"/>
      <c r="EF132" s="166"/>
      <c r="EG132" s="166"/>
      <c r="EH132" s="166"/>
      <c r="EI132" s="166"/>
      <c r="EJ132" s="166"/>
      <c r="EK132" s="166"/>
      <c r="EL132" s="166"/>
      <c r="EM132" s="166"/>
      <c r="EN132" s="166"/>
      <c r="EO132" s="166"/>
      <c r="EP132" s="166"/>
      <c r="EQ132" s="166"/>
      <c r="ER132" s="166"/>
      <c r="ES132" s="166"/>
      <c r="ET132" s="166"/>
      <c r="EU132" s="166"/>
      <c r="EV132" s="166"/>
      <c r="EW132" s="166"/>
      <c r="EX132" s="166"/>
      <c r="EY132" s="166"/>
      <c r="EZ132" s="166"/>
      <c r="FA132" s="166"/>
      <c r="FB132" s="166"/>
      <c r="FC132" s="166"/>
      <c r="FD132" s="166"/>
      <c r="FE132" s="166"/>
      <c r="FF132" s="166"/>
      <c r="FG132" s="166"/>
      <c r="FH132" s="166"/>
      <c r="FI132" s="166"/>
      <c r="FJ132" s="166"/>
      <c r="FK132" s="166"/>
      <c r="FL132" s="166"/>
      <c r="FM132" s="166"/>
      <c r="FN132" s="166"/>
      <c r="FO132" s="166"/>
      <c r="FP132" s="166"/>
      <c r="FQ132" s="166"/>
      <c r="FR132" s="166"/>
      <c r="FS132" s="166"/>
      <c r="FT132" s="166"/>
      <c r="FU132" s="166"/>
      <c r="FV132" s="166"/>
      <c r="FW132" s="166"/>
      <c r="FX132" s="166"/>
      <c r="FY132" s="166"/>
      <c r="FZ132" s="166"/>
      <c r="GA132" s="166"/>
      <c r="GB132" s="166"/>
      <c r="GC132" s="166"/>
      <c r="GD132" s="166"/>
      <c r="GE132" s="166"/>
      <c r="GF132" s="166"/>
      <c r="GG132" s="166"/>
      <c r="GH132" s="166"/>
      <c r="GI132" s="166"/>
      <c r="GJ132" s="166"/>
      <c r="GK132" s="166"/>
      <c r="GL132" s="166"/>
      <c r="GM132" s="166"/>
      <c r="GN132" s="166"/>
      <c r="GO132" s="166"/>
      <c r="GP132" s="166"/>
      <c r="GQ132" s="166"/>
      <c r="GR132" s="166"/>
      <c r="GS132" s="166"/>
      <c r="GT132" s="166"/>
      <c r="GU132" s="166"/>
      <c r="GV132" s="166"/>
      <c r="GW132" s="166"/>
      <c r="GX132" s="166"/>
      <c r="GY132" s="166"/>
      <c r="GZ132" s="166"/>
      <c r="HA132" s="166"/>
      <c r="HB132" s="166"/>
      <c r="HC132" s="166"/>
      <c r="HD132" s="166"/>
      <c r="HE132" s="166"/>
      <c r="HF132" s="166"/>
      <c r="HG132" s="166"/>
      <c r="HH132" s="166"/>
      <c r="HI132" s="166"/>
      <c r="HJ132" s="166"/>
      <c r="HK132" s="166"/>
      <c r="HL132" s="166"/>
      <c r="HM132" s="166"/>
      <c r="HN132" s="166"/>
      <c r="HO132" s="166"/>
      <c r="HP132" s="166"/>
      <c r="HQ132" s="166"/>
      <c r="HR132" s="166"/>
      <c r="HS132" s="166"/>
      <c r="HT132" s="166"/>
      <c r="HU132" s="166"/>
      <c r="HV132" s="166"/>
      <c r="HW132" s="166"/>
      <c r="HX132" s="166"/>
      <c r="HY132" s="166"/>
      <c r="HZ132" s="166"/>
      <c r="IA132" s="166"/>
      <c r="IB132" s="166"/>
      <c r="IC132" s="166"/>
      <c r="ID132" s="166"/>
      <c r="IE132" s="166"/>
      <c r="IF132" s="166"/>
      <c r="IG132" s="166"/>
      <c r="IH132" s="166"/>
      <c r="II132" s="166"/>
      <c r="IJ132" s="166"/>
      <c r="IK132" s="166"/>
      <c r="IL132" s="166"/>
      <c r="IM132" s="166"/>
      <c r="IN132" s="166"/>
      <c r="IO132" s="166"/>
      <c r="IP132" s="166"/>
      <c r="IQ132" s="166"/>
      <c r="IR132" s="166"/>
      <c r="IS132" s="166"/>
      <c r="IT132" s="166"/>
      <c r="IU132" s="166"/>
      <c r="IV132" s="166"/>
      <c r="IW132" s="166"/>
      <c r="IX132" s="166"/>
      <c r="IY132" s="166"/>
      <c r="IZ132" s="166"/>
      <c r="JA132" s="166"/>
      <c r="JB132" s="166"/>
      <c r="JC132" s="166"/>
      <c r="JD132" s="166"/>
      <c r="JE132" s="166"/>
      <c r="JF132" s="166"/>
      <c r="JG132" s="166"/>
      <c r="JH132" s="166"/>
      <c r="JI132" s="166"/>
      <c r="JJ132" s="166"/>
      <c r="JK132" s="166"/>
      <c r="JL132" s="166"/>
      <c r="JM132" s="166"/>
      <c r="JN132" s="166"/>
      <c r="JO132" s="166"/>
      <c r="JP132" s="166"/>
      <c r="JQ132" s="166"/>
      <c r="JR132" s="166"/>
      <c r="JS132" s="166"/>
      <c r="JT132" s="166"/>
      <c r="JU132" s="166"/>
      <c r="JV132" s="166"/>
      <c r="JW132" s="166"/>
      <c r="JX132" s="166"/>
      <c r="JY132" s="166"/>
      <c r="JZ132" s="166"/>
      <c r="KA132" s="166"/>
      <c r="KB132" s="166"/>
      <c r="KC132" s="166"/>
    </row>
    <row r="133" spans="1:289" s="104" customFormat="1" ht="15.75" x14ac:dyDescent="0.25">
      <c r="A133" s="81" t="s">
        <v>439</v>
      </c>
      <c r="B133" s="195">
        <v>3</v>
      </c>
      <c r="C133" s="165" t="s">
        <v>236</v>
      </c>
      <c r="D133" s="187" t="s">
        <v>109</v>
      </c>
      <c r="E133" s="197">
        <v>12100</v>
      </c>
      <c r="F133" s="197">
        <v>2527274600</v>
      </c>
      <c r="G133" s="197">
        <v>16460</v>
      </c>
      <c r="H133" s="167" t="s">
        <v>471</v>
      </c>
      <c r="I133" s="167" t="s">
        <v>176</v>
      </c>
      <c r="J133" s="165">
        <v>0</v>
      </c>
      <c r="K133" s="207">
        <f t="shared" si="6"/>
        <v>38292.800000000003</v>
      </c>
      <c r="L133" s="199">
        <f t="shared" si="6"/>
        <v>46924.799999999996</v>
      </c>
      <c r="M133" s="204">
        <v>18.41</v>
      </c>
      <c r="N133" s="204">
        <v>22.56</v>
      </c>
      <c r="O133" s="204" t="s">
        <v>282</v>
      </c>
      <c r="P133" s="204"/>
      <c r="Q133" s="119">
        <v>7</v>
      </c>
      <c r="R133" s="119">
        <v>29</v>
      </c>
      <c r="S133" s="119" t="s">
        <v>56</v>
      </c>
      <c r="T133" s="115" t="s">
        <v>229</v>
      </c>
      <c r="U133" s="119" t="s">
        <v>56</v>
      </c>
      <c r="V133" s="119" t="s">
        <v>56</v>
      </c>
      <c r="W133" s="119" t="s">
        <v>33</v>
      </c>
      <c r="X133" s="119" t="s">
        <v>56</v>
      </c>
      <c r="Y133" s="119" t="s">
        <v>55</v>
      </c>
      <c r="Z133" s="119" t="s">
        <v>32</v>
      </c>
      <c r="AA133" s="119" t="s">
        <v>49</v>
      </c>
      <c r="AB133" s="119" t="s">
        <v>56</v>
      </c>
      <c r="AC133" s="119" t="s">
        <v>55</v>
      </c>
      <c r="AD133" s="119" t="s">
        <v>56</v>
      </c>
      <c r="AE133" s="119" t="s">
        <v>56</v>
      </c>
      <c r="AF133" s="119" t="s">
        <v>56</v>
      </c>
      <c r="AG133" s="119" t="s">
        <v>56</v>
      </c>
      <c r="AH133" s="119" t="s">
        <v>56</v>
      </c>
      <c r="AI133" s="119" t="s">
        <v>56</v>
      </c>
      <c r="AJ133" s="119" t="s">
        <v>56</v>
      </c>
      <c r="AK133" s="119" t="s">
        <v>56</v>
      </c>
      <c r="AL133" s="119" t="s">
        <v>56</v>
      </c>
      <c r="AM133" s="119" t="s">
        <v>56</v>
      </c>
      <c r="AN133" s="119" t="s">
        <v>56</v>
      </c>
      <c r="AO133" s="119" t="s">
        <v>55</v>
      </c>
      <c r="AP133" s="119" t="s">
        <v>55</v>
      </c>
      <c r="AQ133" s="119" t="s">
        <v>55</v>
      </c>
      <c r="AR133" s="119" t="s">
        <v>55</v>
      </c>
      <c r="AS133" s="119" t="s">
        <v>56</v>
      </c>
      <c r="AT133" s="119" t="s">
        <v>56</v>
      </c>
      <c r="AU133" s="119" t="s">
        <v>56</v>
      </c>
      <c r="AV133" s="119" t="s">
        <v>56</v>
      </c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8"/>
      <c r="BG133" s="108"/>
      <c r="BH133" s="108"/>
      <c r="BI133" s="108"/>
      <c r="BJ133" s="108"/>
      <c r="BK133" s="108"/>
      <c r="BL133" s="108"/>
      <c r="BM133" s="108"/>
      <c r="BN133" s="108"/>
      <c r="BO133" s="108"/>
      <c r="BP133" s="108"/>
      <c r="BQ133" s="108"/>
      <c r="BR133" s="108"/>
      <c r="BS133" s="108"/>
      <c r="BT133" s="108"/>
      <c r="BU133" s="108"/>
      <c r="BV133" s="108"/>
      <c r="BW133" s="108"/>
      <c r="BX133" s="108"/>
      <c r="BY133" s="108"/>
      <c r="BZ133" s="108"/>
      <c r="CA133" s="108"/>
      <c r="CB133" s="108"/>
      <c r="CC133" s="108"/>
      <c r="CD133" s="108"/>
      <c r="CE133" s="108"/>
      <c r="CF133" s="108"/>
      <c r="CG133" s="108"/>
      <c r="CH133" s="108"/>
      <c r="CI133" s="108"/>
      <c r="CJ133" s="108"/>
      <c r="CK133" s="108"/>
      <c r="CL133" s="108"/>
      <c r="CM133" s="108"/>
      <c r="CN133" s="108"/>
      <c r="CO133" s="108"/>
      <c r="CP133" s="108"/>
      <c r="CQ133" s="108"/>
      <c r="CR133" s="108"/>
      <c r="CS133" s="108"/>
      <c r="CT133" s="108"/>
      <c r="CU133" s="108"/>
      <c r="CV133" s="108"/>
      <c r="CW133" s="108"/>
      <c r="CX133" s="108"/>
      <c r="CY133" s="108"/>
      <c r="CZ133" s="108"/>
      <c r="DA133" s="108"/>
      <c r="DB133" s="108"/>
      <c r="DC133" s="108"/>
      <c r="DD133" s="108"/>
      <c r="DE133" s="108"/>
      <c r="DF133" s="108"/>
      <c r="DG133" s="108"/>
      <c r="DH133" s="108"/>
      <c r="DI133" s="108"/>
      <c r="DJ133" s="108"/>
      <c r="DK133" s="108"/>
      <c r="DL133" s="108"/>
      <c r="DM133" s="108"/>
      <c r="DN133" s="108"/>
      <c r="DO133" s="108"/>
      <c r="DP133" s="108"/>
      <c r="DQ133" s="108"/>
      <c r="DR133" s="108"/>
      <c r="DS133" s="108"/>
      <c r="DT133" s="108"/>
      <c r="DU133" s="108"/>
      <c r="DV133" s="108"/>
      <c r="DW133" s="108"/>
      <c r="DX133" s="108"/>
      <c r="DY133" s="108"/>
      <c r="DZ133" s="108"/>
      <c r="EA133" s="108"/>
      <c r="EB133" s="108"/>
      <c r="EC133" s="108"/>
      <c r="ED133" s="108"/>
      <c r="EE133" s="108"/>
      <c r="EF133" s="108"/>
      <c r="EG133" s="108"/>
      <c r="EH133" s="108"/>
      <c r="EI133" s="108"/>
      <c r="EJ133" s="108"/>
      <c r="EK133" s="108"/>
      <c r="EL133" s="108"/>
      <c r="EM133" s="108"/>
      <c r="EN133" s="108"/>
      <c r="EO133" s="108"/>
      <c r="EP133" s="108"/>
      <c r="EQ133" s="108"/>
      <c r="ER133" s="108"/>
      <c r="ES133" s="108"/>
      <c r="ET133" s="108"/>
      <c r="EU133" s="108"/>
      <c r="EV133" s="108"/>
      <c r="EW133" s="108"/>
      <c r="EX133" s="108"/>
      <c r="EY133" s="108"/>
      <c r="EZ133" s="108"/>
      <c r="FA133" s="108"/>
      <c r="FB133" s="108"/>
      <c r="FC133" s="108"/>
      <c r="FD133" s="108"/>
      <c r="FE133" s="108"/>
      <c r="FF133" s="108"/>
      <c r="FG133" s="108"/>
      <c r="FH133" s="108"/>
      <c r="FI133" s="108"/>
      <c r="FJ133" s="108"/>
      <c r="FK133" s="108"/>
      <c r="FL133" s="108"/>
      <c r="FM133" s="108"/>
      <c r="FN133" s="108"/>
      <c r="FO133" s="108"/>
      <c r="FP133" s="108"/>
      <c r="FQ133" s="108"/>
      <c r="FR133" s="108"/>
      <c r="FS133" s="108"/>
      <c r="FT133" s="108"/>
      <c r="FU133" s="108"/>
      <c r="FV133" s="108"/>
      <c r="FW133" s="108"/>
      <c r="FX133" s="108"/>
      <c r="FY133" s="108"/>
      <c r="FZ133" s="108"/>
      <c r="GA133" s="108"/>
      <c r="GB133" s="108"/>
      <c r="GC133" s="108"/>
      <c r="GD133" s="108"/>
      <c r="GE133" s="108"/>
      <c r="GF133" s="108"/>
      <c r="GG133" s="108"/>
      <c r="GH133" s="108"/>
      <c r="GI133" s="108"/>
      <c r="GJ133" s="108"/>
      <c r="GK133" s="108"/>
      <c r="GL133" s="108"/>
      <c r="GM133" s="108"/>
      <c r="GN133" s="108"/>
      <c r="GO133" s="108"/>
      <c r="GP133" s="108"/>
      <c r="GQ133" s="108"/>
      <c r="GR133" s="108"/>
      <c r="GS133" s="108"/>
      <c r="GT133" s="108"/>
      <c r="GU133" s="108"/>
      <c r="GV133" s="108"/>
      <c r="GW133" s="108"/>
      <c r="GX133" s="108"/>
      <c r="GY133" s="108"/>
      <c r="GZ133" s="108"/>
      <c r="HA133" s="108"/>
      <c r="HB133" s="108"/>
      <c r="HC133" s="108"/>
      <c r="HD133" s="108"/>
      <c r="HE133" s="108"/>
      <c r="HF133" s="108"/>
      <c r="HG133" s="108"/>
      <c r="HH133" s="108"/>
      <c r="HI133" s="108"/>
      <c r="HJ133" s="108"/>
      <c r="HK133" s="108"/>
      <c r="HL133" s="108"/>
      <c r="HM133" s="108"/>
      <c r="HN133" s="108"/>
      <c r="HO133" s="108"/>
      <c r="HP133" s="108"/>
      <c r="HQ133" s="108"/>
      <c r="HR133" s="108"/>
      <c r="HS133" s="108"/>
      <c r="HT133" s="108"/>
      <c r="HU133" s="108"/>
      <c r="HV133" s="108"/>
      <c r="HW133" s="108"/>
      <c r="HX133" s="108"/>
      <c r="HY133" s="108"/>
      <c r="HZ133" s="108"/>
      <c r="IA133" s="108"/>
      <c r="IB133" s="108"/>
      <c r="IC133" s="108"/>
      <c r="ID133" s="108"/>
      <c r="IE133" s="108"/>
      <c r="IF133" s="108"/>
      <c r="IG133" s="108"/>
      <c r="IH133" s="108"/>
      <c r="II133" s="108"/>
      <c r="IJ133" s="108"/>
      <c r="IK133" s="108"/>
      <c r="IL133" s="108"/>
      <c r="IM133" s="108"/>
      <c r="IN133" s="108"/>
      <c r="IO133" s="108"/>
      <c r="IP133" s="108"/>
      <c r="IQ133" s="108"/>
      <c r="IR133" s="108"/>
      <c r="IS133" s="108"/>
      <c r="IT133" s="108"/>
      <c r="IU133" s="108"/>
      <c r="IV133" s="108"/>
      <c r="IW133" s="108"/>
      <c r="IX133" s="108"/>
      <c r="IY133" s="108"/>
      <c r="IZ133" s="108"/>
      <c r="JA133" s="108"/>
      <c r="JB133" s="108"/>
      <c r="JC133" s="108"/>
      <c r="JD133" s="108"/>
      <c r="JE133" s="108"/>
      <c r="JF133" s="108"/>
      <c r="JG133" s="108"/>
      <c r="JH133" s="108"/>
      <c r="JI133" s="108"/>
      <c r="JJ133" s="108"/>
      <c r="JK133" s="108"/>
      <c r="JL133" s="108"/>
      <c r="JM133" s="108"/>
      <c r="JN133" s="108"/>
      <c r="JO133" s="108"/>
      <c r="JP133" s="108"/>
      <c r="JQ133" s="108"/>
      <c r="JR133" s="108"/>
      <c r="JS133" s="108"/>
      <c r="JT133" s="108"/>
      <c r="JU133" s="108"/>
      <c r="JV133" s="108"/>
      <c r="JW133" s="108"/>
      <c r="JX133" s="108"/>
      <c r="JY133" s="108"/>
      <c r="JZ133" s="108"/>
      <c r="KA133" s="108"/>
      <c r="KB133" s="108"/>
      <c r="KC133" s="108"/>
    </row>
    <row r="134" spans="1:289" s="104" customFormat="1" ht="15.75" x14ac:dyDescent="0.25">
      <c r="A134" s="81" t="s">
        <v>439</v>
      </c>
      <c r="B134" s="165">
        <v>3</v>
      </c>
      <c r="C134" s="165" t="s">
        <v>223</v>
      </c>
      <c r="D134" s="188" t="s">
        <v>157</v>
      </c>
      <c r="E134" s="197">
        <v>18535</v>
      </c>
      <c r="F134" s="197">
        <v>2295328800</v>
      </c>
      <c r="G134" s="197">
        <v>25788</v>
      </c>
      <c r="H134" s="167" t="s">
        <v>0</v>
      </c>
      <c r="I134" s="167" t="s">
        <v>177</v>
      </c>
      <c r="J134" s="165">
        <v>1</v>
      </c>
      <c r="K134" s="207">
        <v>82493</v>
      </c>
      <c r="L134" s="199">
        <v>105602</v>
      </c>
      <c r="M134" s="204">
        <v>39.659999999999997</v>
      </c>
      <c r="N134" s="204">
        <v>50.77</v>
      </c>
      <c r="O134" s="204"/>
      <c r="P134" s="204"/>
      <c r="Q134" s="119">
        <v>6</v>
      </c>
      <c r="R134" s="119">
        <v>40</v>
      </c>
      <c r="S134" s="119" t="s">
        <v>56</v>
      </c>
      <c r="T134" s="115" t="s">
        <v>229</v>
      </c>
      <c r="U134" s="119" t="s">
        <v>56</v>
      </c>
      <c r="V134" s="119" t="s">
        <v>56</v>
      </c>
      <c r="W134" s="119" t="s">
        <v>111</v>
      </c>
      <c r="X134" s="119"/>
      <c r="Y134" s="119" t="s">
        <v>55</v>
      </c>
      <c r="Z134" s="119" t="s">
        <v>32</v>
      </c>
      <c r="AA134" s="119" t="s">
        <v>49</v>
      </c>
      <c r="AB134" s="119" t="s">
        <v>56</v>
      </c>
      <c r="AC134" s="119" t="s">
        <v>55</v>
      </c>
      <c r="AD134" s="119" t="s">
        <v>56</v>
      </c>
      <c r="AE134" s="119" t="s">
        <v>56</v>
      </c>
      <c r="AF134" s="119" t="s">
        <v>56</v>
      </c>
      <c r="AG134" s="119" t="s">
        <v>56</v>
      </c>
      <c r="AH134" s="119" t="s">
        <v>56</v>
      </c>
      <c r="AI134" s="119" t="s">
        <v>56</v>
      </c>
      <c r="AJ134" s="119" t="s">
        <v>56</v>
      </c>
      <c r="AK134" s="119" t="s">
        <v>56</v>
      </c>
      <c r="AL134" s="119" t="s">
        <v>56</v>
      </c>
      <c r="AM134" s="119" t="s">
        <v>56</v>
      </c>
      <c r="AN134" s="119" t="s">
        <v>56</v>
      </c>
      <c r="AO134" s="119" t="s">
        <v>55</v>
      </c>
      <c r="AP134" s="119" t="s">
        <v>56</v>
      </c>
      <c r="AQ134" s="119" t="s">
        <v>56</v>
      </c>
      <c r="AR134" s="119" t="s">
        <v>55</v>
      </c>
      <c r="AS134" s="119" t="s">
        <v>56</v>
      </c>
      <c r="AT134" s="119" t="s">
        <v>56</v>
      </c>
      <c r="AU134" s="119" t="s">
        <v>55</v>
      </c>
      <c r="AV134" s="119" t="s">
        <v>56</v>
      </c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8"/>
      <c r="BG134" s="108"/>
      <c r="BH134" s="108"/>
      <c r="BI134" s="108"/>
      <c r="BJ134" s="108"/>
      <c r="BK134" s="108"/>
      <c r="BL134" s="108"/>
      <c r="BM134" s="108"/>
      <c r="BN134" s="108"/>
      <c r="BO134" s="108"/>
      <c r="BP134" s="108"/>
      <c r="BQ134" s="108"/>
      <c r="BR134" s="108"/>
      <c r="BS134" s="108"/>
      <c r="BT134" s="108"/>
      <c r="BU134" s="108"/>
      <c r="BV134" s="108"/>
      <c r="BW134" s="108"/>
      <c r="BX134" s="108"/>
      <c r="BY134" s="108"/>
      <c r="BZ134" s="108"/>
      <c r="CA134" s="108"/>
      <c r="CB134" s="108"/>
      <c r="CC134" s="108"/>
      <c r="CD134" s="108"/>
      <c r="CE134" s="108"/>
      <c r="CF134" s="108"/>
      <c r="CG134" s="108"/>
      <c r="CH134" s="108"/>
      <c r="CI134" s="108"/>
      <c r="CJ134" s="108"/>
      <c r="CK134" s="108"/>
      <c r="CL134" s="108"/>
      <c r="CM134" s="108"/>
      <c r="CN134" s="108"/>
      <c r="CO134" s="108"/>
      <c r="CP134" s="108"/>
      <c r="CQ134" s="108"/>
      <c r="CR134" s="108"/>
      <c r="CS134" s="108"/>
      <c r="CT134" s="108"/>
      <c r="CU134" s="108"/>
      <c r="CV134" s="108"/>
      <c r="CW134" s="108"/>
      <c r="CX134" s="108"/>
      <c r="CY134" s="108"/>
      <c r="CZ134" s="108"/>
      <c r="DA134" s="108"/>
      <c r="DB134" s="108"/>
      <c r="DC134" s="108"/>
      <c r="DD134" s="108"/>
      <c r="DE134" s="108"/>
      <c r="DF134" s="108"/>
      <c r="DG134" s="108"/>
      <c r="DH134" s="108"/>
      <c r="DI134" s="108"/>
      <c r="DJ134" s="108"/>
      <c r="DK134" s="108"/>
      <c r="DL134" s="108"/>
      <c r="DM134" s="108"/>
      <c r="DN134" s="108"/>
      <c r="DO134" s="108"/>
      <c r="DP134" s="108"/>
      <c r="DQ134" s="108"/>
      <c r="DR134" s="108"/>
      <c r="DS134" s="108"/>
      <c r="DT134" s="108"/>
      <c r="DU134" s="108"/>
      <c r="DV134" s="108"/>
      <c r="DW134" s="108"/>
      <c r="DX134" s="108"/>
      <c r="DY134" s="108"/>
      <c r="DZ134" s="108"/>
      <c r="EA134" s="108"/>
      <c r="EB134" s="108"/>
      <c r="EC134" s="108"/>
      <c r="ED134" s="108"/>
      <c r="EE134" s="108"/>
      <c r="EF134" s="108"/>
      <c r="EG134" s="108"/>
      <c r="EH134" s="108"/>
      <c r="EI134" s="108"/>
      <c r="EJ134" s="108"/>
      <c r="EK134" s="108"/>
      <c r="EL134" s="108"/>
      <c r="EM134" s="108"/>
      <c r="EN134" s="108"/>
      <c r="EO134" s="108"/>
      <c r="EP134" s="108"/>
      <c r="EQ134" s="108"/>
      <c r="ER134" s="108"/>
      <c r="ES134" s="108"/>
      <c r="ET134" s="108"/>
      <c r="EU134" s="108"/>
      <c r="EV134" s="108"/>
      <c r="EW134" s="108"/>
      <c r="EX134" s="108"/>
      <c r="EY134" s="108"/>
      <c r="EZ134" s="108"/>
      <c r="FA134" s="108"/>
      <c r="FB134" s="108"/>
      <c r="FC134" s="108"/>
      <c r="FD134" s="108"/>
      <c r="FE134" s="108"/>
      <c r="FF134" s="108"/>
      <c r="FG134" s="108"/>
      <c r="FH134" s="108"/>
      <c r="FI134" s="108"/>
      <c r="FJ134" s="108"/>
      <c r="FK134" s="108"/>
      <c r="FL134" s="108"/>
      <c r="FM134" s="108"/>
      <c r="FN134" s="108"/>
      <c r="FO134" s="108"/>
      <c r="FP134" s="108"/>
      <c r="FQ134" s="108"/>
      <c r="FR134" s="108"/>
      <c r="FS134" s="108"/>
      <c r="FT134" s="108"/>
      <c r="FU134" s="108"/>
      <c r="FV134" s="108"/>
      <c r="FW134" s="108"/>
      <c r="FX134" s="108"/>
      <c r="FY134" s="108"/>
      <c r="FZ134" s="108"/>
      <c r="GA134" s="108"/>
      <c r="GB134" s="108"/>
      <c r="GC134" s="108"/>
      <c r="GD134" s="108"/>
      <c r="GE134" s="108"/>
      <c r="GF134" s="108"/>
      <c r="GG134" s="108"/>
      <c r="GH134" s="108"/>
      <c r="GI134" s="108"/>
      <c r="GJ134" s="108"/>
      <c r="GK134" s="108"/>
      <c r="GL134" s="108"/>
      <c r="GM134" s="108"/>
      <c r="GN134" s="108"/>
      <c r="GO134" s="108"/>
      <c r="GP134" s="108"/>
      <c r="GQ134" s="108"/>
      <c r="GR134" s="108"/>
      <c r="GS134" s="108"/>
      <c r="GT134" s="108"/>
      <c r="GU134" s="108"/>
      <c r="GV134" s="108"/>
      <c r="GW134" s="108"/>
      <c r="GX134" s="108"/>
      <c r="GY134" s="108"/>
      <c r="GZ134" s="108"/>
      <c r="HA134" s="108"/>
      <c r="HB134" s="108"/>
      <c r="HC134" s="108"/>
      <c r="HD134" s="108"/>
      <c r="HE134" s="108"/>
      <c r="HF134" s="108"/>
      <c r="HG134" s="108"/>
      <c r="HH134" s="108"/>
      <c r="HI134" s="108"/>
      <c r="HJ134" s="108"/>
      <c r="HK134" s="108"/>
      <c r="HL134" s="108"/>
      <c r="HM134" s="108"/>
      <c r="HN134" s="108"/>
      <c r="HO134" s="108"/>
      <c r="HP134" s="108"/>
      <c r="HQ134" s="108"/>
      <c r="HR134" s="108"/>
      <c r="HS134" s="108"/>
      <c r="HT134" s="108"/>
      <c r="HU134" s="108"/>
      <c r="HV134" s="108"/>
      <c r="HW134" s="108"/>
      <c r="HX134" s="108"/>
      <c r="HY134" s="108"/>
      <c r="HZ134" s="108"/>
      <c r="IA134" s="108"/>
      <c r="IB134" s="108"/>
      <c r="IC134" s="108"/>
      <c r="ID134" s="108"/>
      <c r="IE134" s="108"/>
      <c r="IF134" s="108"/>
      <c r="IG134" s="108"/>
      <c r="IH134" s="108"/>
      <c r="II134" s="108"/>
      <c r="IJ134" s="108"/>
      <c r="IK134" s="108"/>
      <c r="IL134" s="108"/>
      <c r="IM134" s="108"/>
      <c r="IN134" s="108"/>
      <c r="IO134" s="108"/>
      <c r="IP134" s="108"/>
      <c r="IQ134" s="108"/>
      <c r="IR134" s="108"/>
      <c r="IS134" s="108"/>
      <c r="IT134" s="108"/>
      <c r="IU134" s="108"/>
      <c r="IV134" s="108"/>
      <c r="IW134" s="108"/>
      <c r="IX134" s="108"/>
      <c r="IY134" s="108"/>
      <c r="IZ134" s="108"/>
      <c r="JA134" s="108"/>
      <c r="JB134" s="108"/>
      <c r="JC134" s="108"/>
      <c r="JD134" s="108"/>
      <c r="JE134" s="108"/>
      <c r="JF134" s="108"/>
      <c r="JG134" s="108"/>
      <c r="JH134" s="108"/>
      <c r="JI134" s="108"/>
      <c r="JJ134" s="108"/>
      <c r="JK134" s="108"/>
      <c r="JL134" s="108"/>
      <c r="JM134" s="108"/>
      <c r="JN134" s="108"/>
      <c r="JO134" s="108"/>
      <c r="JP134" s="108"/>
      <c r="JQ134" s="108"/>
      <c r="JR134" s="108"/>
      <c r="JS134" s="108"/>
      <c r="JT134" s="108"/>
      <c r="JU134" s="108"/>
      <c r="JV134" s="108"/>
      <c r="JW134" s="108"/>
      <c r="JX134" s="108"/>
      <c r="JY134" s="108"/>
      <c r="JZ134" s="108"/>
      <c r="KA134" s="108"/>
      <c r="KB134" s="108"/>
      <c r="KC134" s="108"/>
    </row>
    <row r="135" spans="1:289" s="104" customFormat="1" ht="15.75" x14ac:dyDescent="0.25">
      <c r="A135" s="81" t="s">
        <v>439</v>
      </c>
      <c r="B135" s="165">
        <v>3</v>
      </c>
      <c r="C135" s="165" t="s">
        <v>236</v>
      </c>
      <c r="D135" s="188" t="s">
        <v>157</v>
      </c>
      <c r="E135" s="197">
        <v>18535</v>
      </c>
      <c r="F135" s="197">
        <v>2295328800</v>
      </c>
      <c r="G135" s="197">
        <v>25788</v>
      </c>
      <c r="H135" s="167" t="s">
        <v>58</v>
      </c>
      <c r="I135" s="167" t="s">
        <v>173</v>
      </c>
      <c r="J135" s="165">
        <v>1</v>
      </c>
      <c r="K135" s="207">
        <v>68286</v>
      </c>
      <c r="L135" s="199">
        <v>87422</v>
      </c>
      <c r="M135" s="204">
        <v>32.83</v>
      </c>
      <c r="N135" s="204">
        <v>42.03</v>
      </c>
      <c r="O135" s="204"/>
      <c r="P135" s="204"/>
      <c r="Q135" s="119">
        <v>11</v>
      </c>
      <c r="R135" s="119">
        <v>40</v>
      </c>
      <c r="S135" s="119"/>
      <c r="T135" s="119" t="s">
        <v>347</v>
      </c>
      <c r="U135" s="119" t="s">
        <v>55</v>
      </c>
      <c r="V135" s="119" t="s">
        <v>55</v>
      </c>
      <c r="W135" s="119" t="s">
        <v>55</v>
      </c>
      <c r="X135" s="119" t="s">
        <v>31</v>
      </c>
      <c r="Y135" s="119" t="s">
        <v>55</v>
      </c>
      <c r="Z135" s="119"/>
      <c r="AA135" s="119" t="s">
        <v>35</v>
      </c>
      <c r="AB135" s="119"/>
      <c r="AC135" s="119"/>
      <c r="AD135" s="119" t="s">
        <v>55</v>
      </c>
      <c r="AE135" s="119" t="s">
        <v>55</v>
      </c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 t="s">
        <v>55</v>
      </c>
      <c r="AU135" s="119"/>
      <c r="AV135" s="119" t="s">
        <v>55</v>
      </c>
      <c r="AW135" s="181"/>
      <c r="AX135" s="181"/>
      <c r="AY135" s="181"/>
      <c r="AZ135" s="181"/>
      <c r="BA135" s="181"/>
      <c r="BB135" s="181"/>
      <c r="BC135" s="181"/>
      <c r="BD135" s="181"/>
      <c r="BE135" s="181"/>
      <c r="BF135" s="163"/>
      <c r="BG135" s="163"/>
      <c r="BH135" s="163"/>
      <c r="BI135" s="163"/>
      <c r="BJ135" s="163"/>
      <c r="BK135" s="163"/>
      <c r="BL135" s="163"/>
      <c r="BM135" s="163"/>
      <c r="BN135" s="163"/>
      <c r="BO135" s="163"/>
      <c r="BP135" s="163"/>
      <c r="BQ135" s="163"/>
      <c r="BR135" s="163"/>
      <c r="BS135" s="163"/>
      <c r="BT135" s="163"/>
      <c r="BU135" s="163"/>
      <c r="BV135" s="163"/>
      <c r="BW135" s="163"/>
      <c r="BX135" s="163"/>
      <c r="BY135" s="163"/>
      <c r="BZ135" s="163"/>
      <c r="CA135" s="163"/>
      <c r="CB135" s="163"/>
      <c r="CC135" s="163"/>
      <c r="CD135" s="163"/>
      <c r="CE135" s="163"/>
      <c r="CF135" s="163"/>
      <c r="CG135" s="163"/>
      <c r="CH135" s="163"/>
      <c r="CI135" s="163"/>
      <c r="CJ135" s="163"/>
      <c r="CK135" s="163"/>
      <c r="CL135" s="163"/>
      <c r="CM135" s="163"/>
      <c r="CN135" s="163"/>
      <c r="CO135" s="163"/>
      <c r="CP135" s="163"/>
      <c r="CQ135" s="163"/>
      <c r="CR135" s="163"/>
      <c r="CS135" s="163"/>
      <c r="CT135" s="163"/>
      <c r="CU135" s="163"/>
      <c r="CV135" s="163"/>
      <c r="CW135" s="163"/>
      <c r="CX135" s="163"/>
      <c r="CY135" s="163"/>
      <c r="CZ135" s="163"/>
      <c r="DA135" s="163"/>
      <c r="DB135" s="163"/>
      <c r="DC135" s="163"/>
      <c r="DD135" s="163"/>
      <c r="DE135" s="163"/>
      <c r="DF135" s="163"/>
      <c r="DG135" s="163"/>
      <c r="DH135" s="163"/>
      <c r="DI135" s="163"/>
      <c r="DJ135" s="163"/>
      <c r="DK135" s="163"/>
      <c r="DL135" s="163"/>
      <c r="DM135" s="163"/>
      <c r="DN135" s="163"/>
      <c r="DO135" s="163"/>
      <c r="DP135" s="163"/>
      <c r="DQ135" s="163"/>
      <c r="DR135" s="163"/>
      <c r="DS135" s="163"/>
      <c r="DT135" s="163"/>
      <c r="DU135" s="163"/>
      <c r="DV135" s="163"/>
      <c r="DW135" s="163"/>
      <c r="DX135" s="163"/>
      <c r="DY135" s="163"/>
      <c r="DZ135" s="163"/>
      <c r="EA135" s="163"/>
      <c r="EB135" s="163"/>
      <c r="EC135" s="163"/>
      <c r="ED135" s="163"/>
      <c r="EE135" s="163"/>
      <c r="EF135" s="163"/>
      <c r="EG135" s="163"/>
      <c r="EH135" s="163"/>
      <c r="EI135" s="163"/>
      <c r="EJ135" s="163"/>
      <c r="EK135" s="163"/>
      <c r="EL135" s="163"/>
      <c r="EM135" s="163"/>
      <c r="EN135" s="163"/>
      <c r="EO135" s="163"/>
      <c r="EP135" s="163"/>
      <c r="EQ135" s="163"/>
      <c r="ER135" s="163"/>
      <c r="ES135" s="163"/>
      <c r="ET135" s="163"/>
      <c r="EU135" s="163"/>
      <c r="EV135" s="163"/>
      <c r="EW135" s="163"/>
      <c r="EX135" s="163"/>
      <c r="EY135" s="163"/>
      <c r="EZ135" s="163"/>
      <c r="FA135" s="163"/>
      <c r="FB135" s="163"/>
      <c r="FC135" s="163"/>
      <c r="FD135" s="163"/>
      <c r="FE135" s="163"/>
      <c r="FF135" s="163"/>
      <c r="FG135" s="163"/>
      <c r="FH135" s="163"/>
      <c r="FI135" s="163"/>
      <c r="FJ135" s="163"/>
      <c r="FK135" s="163"/>
      <c r="FL135" s="163"/>
      <c r="FM135" s="163"/>
      <c r="FN135" s="163"/>
      <c r="FO135" s="163"/>
      <c r="FP135" s="163"/>
      <c r="FQ135" s="163"/>
      <c r="FR135" s="163"/>
      <c r="FS135" s="163"/>
      <c r="FT135" s="163"/>
      <c r="FU135" s="163"/>
      <c r="FV135" s="163"/>
      <c r="FW135" s="163"/>
      <c r="FX135" s="163"/>
      <c r="FY135" s="163"/>
      <c r="FZ135" s="163"/>
      <c r="GA135" s="163"/>
      <c r="GB135" s="163"/>
      <c r="GC135" s="163"/>
      <c r="GD135" s="163"/>
      <c r="GE135" s="163"/>
      <c r="GF135" s="163"/>
      <c r="GG135" s="163"/>
      <c r="GH135" s="163"/>
      <c r="GI135" s="163"/>
      <c r="GJ135" s="163"/>
      <c r="GK135" s="163"/>
      <c r="GL135" s="163"/>
      <c r="GM135" s="163"/>
      <c r="GN135" s="163"/>
      <c r="GO135" s="163"/>
      <c r="GP135" s="163"/>
      <c r="GQ135" s="163"/>
      <c r="GR135" s="163"/>
      <c r="GS135" s="163"/>
      <c r="GT135" s="163"/>
      <c r="GU135" s="163"/>
      <c r="GV135" s="163"/>
      <c r="GW135" s="163"/>
      <c r="GX135" s="163"/>
      <c r="GY135" s="163"/>
      <c r="GZ135" s="163"/>
      <c r="HA135" s="163"/>
      <c r="HB135" s="163"/>
      <c r="HC135" s="163"/>
      <c r="HD135" s="163"/>
      <c r="HE135" s="163"/>
      <c r="HF135" s="163"/>
      <c r="HG135" s="163"/>
      <c r="HH135" s="163"/>
      <c r="HI135" s="163"/>
      <c r="HJ135" s="163"/>
      <c r="HK135" s="163"/>
      <c r="HL135" s="163"/>
      <c r="HM135" s="163"/>
      <c r="HN135" s="163"/>
      <c r="HO135" s="163"/>
      <c r="HP135" s="163"/>
      <c r="HQ135" s="163"/>
      <c r="HR135" s="163"/>
      <c r="HS135" s="163"/>
      <c r="HT135" s="163"/>
      <c r="HU135" s="163"/>
      <c r="HV135" s="163"/>
      <c r="HW135" s="163"/>
      <c r="HX135" s="163"/>
      <c r="HY135" s="163"/>
      <c r="HZ135" s="163"/>
      <c r="IA135" s="163"/>
      <c r="IB135" s="163"/>
      <c r="IC135" s="163"/>
      <c r="ID135" s="163"/>
      <c r="IE135" s="163"/>
      <c r="IF135" s="163"/>
      <c r="IG135" s="163"/>
      <c r="IH135" s="163"/>
      <c r="II135" s="163"/>
      <c r="IJ135" s="163"/>
      <c r="IK135" s="163"/>
      <c r="IL135" s="163"/>
      <c r="IM135" s="163"/>
      <c r="IN135" s="163"/>
      <c r="IO135" s="163"/>
      <c r="IP135" s="163"/>
      <c r="IQ135" s="163"/>
      <c r="IR135" s="163"/>
      <c r="IS135" s="163"/>
      <c r="IT135" s="163"/>
      <c r="IU135" s="163"/>
      <c r="IV135" s="163"/>
      <c r="IW135" s="163"/>
      <c r="IX135" s="163"/>
      <c r="IY135" s="163"/>
      <c r="IZ135" s="163"/>
      <c r="JA135" s="163"/>
      <c r="JB135" s="163"/>
      <c r="JC135" s="163"/>
      <c r="JD135" s="163"/>
      <c r="JE135" s="163"/>
      <c r="JF135" s="163"/>
      <c r="JG135" s="163"/>
      <c r="JH135" s="163"/>
      <c r="JI135" s="163"/>
      <c r="JJ135" s="163"/>
      <c r="JK135" s="163"/>
      <c r="JL135" s="163"/>
      <c r="JM135" s="163"/>
      <c r="JN135" s="163"/>
      <c r="JO135" s="163"/>
      <c r="JP135" s="163"/>
      <c r="JQ135" s="163"/>
      <c r="JR135" s="163"/>
      <c r="JS135" s="163"/>
      <c r="JT135" s="163"/>
      <c r="JU135" s="163"/>
      <c r="JV135" s="163"/>
      <c r="JW135" s="163"/>
      <c r="JX135" s="163"/>
      <c r="JY135" s="163"/>
      <c r="JZ135" s="163"/>
      <c r="KA135" s="163"/>
      <c r="KB135" s="163"/>
      <c r="KC135" s="163"/>
    </row>
    <row r="136" spans="1:289" s="108" customFormat="1" ht="15.75" x14ac:dyDescent="0.25">
      <c r="A136" s="81" t="s">
        <v>439</v>
      </c>
      <c r="B136" s="195">
        <v>3</v>
      </c>
      <c r="C136" s="165" t="s">
        <v>223</v>
      </c>
      <c r="D136" s="188" t="s">
        <v>157</v>
      </c>
      <c r="E136" s="197">
        <v>18535</v>
      </c>
      <c r="F136" s="197">
        <v>2295328800</v>
      </c>
      <c r="G136" s="197">
        <v>25788</v>
      </c>
      <c r="H136" s="167" t="s">
        <v>61</v>
      </c>
      <c r="I136" s="167" t="s">
        <v>173</v>
      </c>
      <c r="J136" s="165">
        <v>3</v>
      </c>
      <c r="K136" s="207">
        <v>60216</v>
      </c>
      <c r="L136" s="199">
        <v>77064</v>
      </c>
      <c r="M136" s="204">
        <v>28.95</v>
      </c>
      <c r="N136" s="204">
        <v>37.049999999999997</v>
      </c>
      <c r="O136" s="204"/>
      <c r="P136" s="204"/>
      <c r="Q136" s="119">
        <v>11</v>
      </c>
      <c r="R136" s="119">
        <v>40</v>
      </c>
      <c r="S136" s="119"/>
      <c r="T136" s="183" t="s">
        <v>28</v>
      </c>
      <c r="U136" s="190" t="s">
        <v>55</v>
      </c>
      <c r="V136" s="119" t="s">
        <v>55</v>
      </c>
      <c r="W136" s="119" t="s">
        <v>55</v>
      </c>
      <c r="X136" s="119"/>
      <c r="Y136" s="119" t="s">
        <v>55</v>
      </c>
      <c r="Z136" s="119"/>
      <c r="AA136" s="119" t="s">
        <v>35</v>
      </c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 t="s">
        <v>55</v>
      </c>
      <c r="AU136" s="119"/>
      <c r="AV136" s="119" t="s">
        <v>55</v>
      </c>
      <c r="AW136" s="181"/>
      <c r="AX136" s="181"/>
      <c r="AY136" s="181"/>
      <c r="AZ136" s="181"/>
      <c r="BA136" s="181"/>
      <c r="BB136" s="181"/>
      <c r="BC136" s="181"/>
      <c r="BD136" s="181"/>
      <c r="BE136" s="181"/>
      <c r="BF136" s="163"/>
      <c r="BG136" s="163"/>
      <c r="BH136" s="163"/>
      <c r="BI136" s="163"/>
      <c r="BJ136" s="163"/>
      <c r="BK136" s="163"/>
      <c r="BL136" s="163"/>
      <c r="BM136" s="163"/>
      <c r="BN136" s="163"/>
      <c r="BO136" s="163"/>
      <c r="BP136" s="163"/>
      <c r="BQ136" s="163"/>
      <c r="BR136" s="163"/>
      <c r="BS136" s="163"/>
      <c r="BT136" s="163"/>
      <c r="BU136" s="163"/>
      <c r="BV136" s="163"/>
      <c r="BW136" s="163"/>
      <c r="BX136" s="163"/>
      <c r="BY136" s="163"/>
      <c r="BZ136" s="163"/>
      <c r="CA136" s="163"/>
      <c r="CB136" s="163"/>
      <c r="CC136" s="163"/>
      <c r="CD136" s="163"/>
      <c r="CE136" s="163"/>
      <c r="CF136" s="163"/>
      <c r="CG136" s="163"/>
      <c r="CH136" s="163"/>
      <c r="CI136" s="163"/>
      <c r="CJ136" s="163"/>
      <c r="CK136" s="163"/>
      <c r="CL136" s="163"/>
      <c r="CM136" s="163"/>
      <c r="CN136" s="163"/>
      <c r="CO136" s="163"/>
      <c r="CP136" s="163"/>
      <c r="CQ136" s="163"/>
      <c r="CR136" s="163"/>
      <c r="CS136" s="163"/>
      <c r="CT136" s="163"/>
      <c r="CU136" s="163"/>
      <c r="CV136" s="163"/>
      <c r="CW136" s="163"/>
      <c r="CX136" s="163"/>
      <c r="CY136" s="163"/>
      <c r="CZ136" s="163"/>
      <c r="DA136" s="163"/>
      <c r="DB136" s="163"/>
      <c r="DC136" s="163"/>
      <c r="DD136" s="163"/>
      <c r="DE136" s="163"/>
      <c r="DF136" s="163"/>
      <c r="DG136" s="163"/>
      <c r="DH136" s="163"/>
      <c r="DI136" s="163"/>
      <c r="DJ136" s="163"/>
      <c r="DK136" s="163"/>
      <c r="DL136" s="163"/>
      <c r="DM136" s="163"/>
      <c r="DN136" s="163"/>
      <c r="DO136" s="163"/>
      <c r="DP136" s="163"/>
      <c r="DQ136" s="163"/>
      <c r="DR136" s="163"/>
      <c r="DS136" s="163"/>
      <c r="DT136" s="163"/>
      <c r="DU136" s="163"/>
      <c r="DV136" s="163"/>
      <c r="DW136" s="163"/>
      <c r="DX136" s="163"/>
      <c r="DY136" s="163"/>
      <c r="DZ136" s="163"/>
      <c r="EA136" s="163"/>
      <c r="EB136" s="163"/>
      <c r="EC136" s="163"/>
      <c r="ED136" s="163"/>
      <c r="EE136" s="163"/>
      <c r="EF136" s="163"/>
      <c r="EG136" s="163"/>
      <c r="EH136" s="163"/>
      <c r="EI136" s="163"/>
      <c r="EJ136" s="163"/>
      <c r="EK136" s="163"/>
      <c r="EL136" s="163"/>
      <c r="EM136" s="163"/>
      <c r="EN136" s="163"/>
      <c r="EO136" s="163"/>
      <c r="EP136" s="163"/>
      <c r="EQ136" s="163"/>
      <c r="ER136" s="163"/>
      <c r="ES136" s="163"/>
      <c r="ET136" s="163"/>
      <c r="EU136" s="163"/>
      <c r="EV136" s="163"/>
      <c r="EW136" s="163"/>
      <c r="EX136" s="163"/>
      <c r="EY136" s="163"/>
      <c r="EZ136" s="163"/>
      <c r="FA136" s="163"/>
      <c r="FB136" s="163"/>
      <c r="FC136" s="163"/>
      <c r="FD136" s="163"/>
      <c r="FE136" s="163"/>
      <c r="FF136" s="163"/>
      <c r="FG136" s="163"/>
      <c r="FH136" s="163"/>
      <c r="FI136" s="163"/>
      <c r="FJ136" s="163"/>
      <c r="FK136" s="163"/>
      <c r="FL136" s="163"/>
      <c r="FM136" s="163"/>
      <c r="FN136" s="163"/>
      <c r="FO136" s="163"/>
      <c r="FP136" s="163"/>
      <c r="FQ136" s="163"/>
      <c r="FR136" s="163"/>
      <c r="FS136" s="163"/>
      <c r="FT136" s="163"/>
      <c r="FU136" s="163"/>
      <c r="FV136" s="163"/>
      <c r="FW136" s="163"/>
      <c r="FX136" s="163"/>
      <c r="FY136" s="163"/>
      <c r="FZ136" s="163"/>
      <c r="GA136" s="163"/>
      <c r="GB136" s="163"/>
      <c r="GC136" s="163"/>
      <c r="GD136" s="163"/>
      <c r="GE136" s="163"/>
      <c r="GF136" s="163"/>
      <c r="GG136" s="163"/>
      <c r="GH136" s="163"/>
      <c r="GI136" s="163"/>
      <c r="GJ136" s="163"/>
      <c r="GK136" s="163"/>
      <c r="GL136" s="163"/>
      <c r="GM136" s="163"/>
      <c r="GN136" s="163"/>
      <c r="GO136" s="163"/>
      <c r="GP136" s="163"/>
      <c r="GQ136" s="163"/>
      <c r="GR136" s="163"/>
      <c r="GS136" s="163"/>
      <c r="GT136" s="163"/>
      <c r="GU136" s="163"/>
      <c r="GV136" s="163"/>
      <c r="GW136" s="163"/>
      <c r="GX136" s="163"/>
      <c r="GY136" s="163"/>
      <c r="GZ136" s="163"/>
      <c r="HA136" s="163"/>
      <c r="HB136" s="163"/>
      <c r="HC136" s="163"/>
      <c r="HD136" s="163"/>
      <c r="HE136" s="163"/>
      <c r="HF136" s="163"/>
      <c r="HG136" s="163"/>
      <c r="HH136" s="163"/>
      <c r="HI136" s="163"/>
      <c r="HJ136" s="163"/>
      <c r="HK136" s="163"/>
      <c r="HL136" s="163"/>
      <c r="HM136" s="163"/>
      <c r="HN136" s="163"/>
      <c r="HO136" s="163"/>
      <c r="HP136" s="163"/>
      <c r="HQ136" s="163"/>
      <c r="HR136" s="163"/>
      <c r="HS136" s="163"/>
      <c r="HT136" s="163"/>
      <c r="HU136" s="163"/>
      <c r="HV136" s="163"/>
      <c r="HW136" s="163"/>
      <c r="HX136" s="163"/>
      <c r="HY136" s="163"/>
      <c r="HZ136" s="163"/>
      <c r="IA136" s="163"/>
      <c r="IB136" s="163"/>
      <c r="IC136" s="163"/>
      <c r="ID136" s="163"/>
      <c r="IE136" s="163"/>
      <c r="IF136" s="163"/>
      <c r="IG136" s="163"/>
      <c r="IH136" s="163"/>
      <c r="II136" s="163"/>
      <c r="IJ136" s="163"/>
      <c r="IK136" s="163"/>
      <c r="IL136" s="163"/>
      <c r="IM136" s="163"/>
      <c r="IN136" s="163"/>
      <c r="IO136" s="163"/>
      <c r="IP136" s="163"/>
      <c r="IQ136" s="163"/>
      <c r="IR136" s="163"/>
      <c r="IS136" s="163"/>
      <c r="IT136" s="163"/>
      <c r="IU136" s="163"/>
      <c r="IV136" s="163"/>
      <c r="IW136" s="163"/>
      <c r="IX136" s="163"/>
      <c r="IY136" s="163"/>
      <c r="IZ136" s="163"/>
      <c r="JA136" s="163"/>
      <c r="JB136" s="163"/>
      <c r="JC136" s="163"/>
      <c r="JD136" s="163"/>
      <c r="JE136" s="163"/>
      <c r="JF136" s="163"/>
      <c r="JG136" s="163"/>
      <c r="JH136" s="163"/>
      <c r="JI136" s="163"/>
      <c r="JJ136" s="163"/>
      <c r="JK136" s="163"/>
      <c r="JL136" s="163"/>
      <c r="JM136" s="163"/>
      <c r="JN136" s="163"/>
      <c r="JO136" s="163"/>
      <c r="JP136" s="163"/>
      <c r="JQ136" s="163"/>
      <c r="JR136" s="163"/>
      <c r="JS136" s="163"/>
      <c r="JT136" s="163"/>
      <c r="JU136" s="163"/>
      <c r="JV136" s="163"/>
      <c r="JW136" s="163"/>
      <c r="JX136" s="163"/>
      <c r="JY136" s="163"/>
      <c r="JZ136" s="163"/>
      <c r="KA136" s="163"/>
      <c r="KB136" s="163"/>
      <c r="KC136" s="163"/>
    </row>
    <row r="137" spans="1:289" s="104" customFormat="1" ht="15.75" x14ac:dyDescent="0.25">
      <c r="A137" s="81" t="s">
        <v>439</v>
      </c>
      <c r="B137" s="195">
        <v>3</v>
      </c>
      <c r="C137" s="165" t="s">
        <v>223</v>
      </c>
      <c r="D137" s="188" t="s">
        <v>157</v>
      </c>
      <c r="E137" s="197">
        <v>18535</v>
      </c>
      <c r="F137" s="197">
        <v>2295328800</v>
      </c>
      <c r="G137" s="197">
        <v>25788</v>
      </c>
      <c r="H137" s="167" t="s">
        <v>54</v>
      </c>
      <c r="I137" s="167" t="s">
        <v>176</v>
      </c>
      <c r="J137" s="165">
        <v>0.5</v>
      </c>
      <c r="K137" s="207">
        <v>46696</v>
      </c>
      <c r="L137" s="199">
        <v>59758</v>
      </c>
      <c r="M137" s="204">
        <v>22.45</v>
      </c>
      <c r="N137" s="204">
        <v>28.73</v>
      </c>
      <c r="O137" s="204"/>
      <c r="P137" s="204"/>
      <c r="Q137" s="119">
        <v>10</v>
      </c>
      <c r="R137" s="119">
        <v>40</v>
      </c>
      <c r="S137" s="119"/>
      <c r="T137" s="183" t="s">
        <v>29</v>
      </c>
      <c r="U137" s="190" t="s">
        <v>55</v>
      </c>
      <c r="V137" s="119" t="s">
        <v>55</v>
      </c>
      <c r="W137" s="119" t="s">
        <v>55</v>
      </c>
      <c r="X137" s="119"/>
      <c r="Y137" s="119" t="s">
        <v>55</v>
      </c>
      <c r="Z137" s="119"/>
      <c r="AA137" s="119" t="s">
        <v>35</v>
      </c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 t="s">
        <v>55</v>
      </c>
      <c r="AU137" s="119"/>
      <c r="AV137" s="119" t="s">
        <v>55</v>
      </c>
      <c r="AW137" s="181"/>
      <c r="AX137" s="181"/>
      <c r="AY137" s="181"/>
      <c r="AZ137" s="181"/>
      <c r="BA137" s="181"/>
      <c r="BB137" s="181"/>
      <c r="BC137" s="181"/>
      <c r="BD137" s="181"/>
      <c r="BE137" s="181"/>
      <c r="BF137" s="163"/>
      <c r="BG137" s="163"/>
      <c r="BH137" s="163"/>
      <c r="BI137" s="163"/>
      <c r="BJ137" s="163"/>
      <c r="BK137" s="163"/>
      <c r="BL137" s="163"/>
      <c r="BM137" s="163"/>
      <c r="BN137" s="163"/>
      <c r="BO137" s="163"/>
      <c r="BP137" s="163"/>
      <c r="BQ137" s="163"/>
      <c r="BR137" s="163"/>
      <c r="BS137" s="163"/>
      <c r="BT137" s="163"/>
      <c r="BU137" s="163"/>
      <c r="BV137" s="163"/>
      <c r="BW137" s="163"/>
      <c r="BX137" s="163"/>
      <c r="BY137" s="163"/>
      <c r="BZ137" s="163"/>
      <c r="CA137" s="163"/>
      <c r="CB137" s="163"/>
      <c r="CC137" s="163"/>
      <c r="CD137" s="163"/>
      <c r="CE137" s="163"/>
      <c r="CF137" s="163"/>
      <c r="CG137" s="163"/>
      <c r="CH137" s="163"/>
      <c r="CI137" s="163"/>
      <c r="CJ137" s="163"/>
      <c r="CK137" s="163"/>
      <c r="CL137" s="163"/>
      <c r="CM137" s="163"/>
      <c r="CN137" s="163"/>
      <c r="CO137" s="163"/>
      <c r="CP137" s="163"/>
      <c r="CQ137" s="163"/>
      <c r="CR137" s="163"/>
      <c r="CS137" s="163"/>
      <c r="CT137" s="163"/>
      <c r="CU137" s="163"/>
      <c r="CV137" s="163"/>
      <c r="CW137" s="163"/>
      <c r="CX137" s="163"/>
      <c r="CY137" s="163"/>
      <c r="CZ137" s="163"/>
      <c r="DA137" s="163"/>
      <c r="DB137" s="163"/>
      <c r="DC137" s="163"/>
      <c r="DD137" s="163"/>
      <c r="DE137" s="163"/>
      <c r="DF137" s="163"/>
      <c r="DG137" s="163"/>
      <c r="DH137" s="163"/>
      <c r="DI137" s="163"/>
      <c r="DJ137" s="163"/>
      <c r="DK137" s="163"/>
      <c r="DL137" s="163"/>
      <c r="DM137" s="163"/>
      <c r="DN137" s="163"/>
      <c r="DO137" s="163"/>
      <c r="DP137" s="163"/>
      <c r="DQ137" s="163"/>
      <c r="DR137" s="163"/>
      <c r="DS137" s="163"/>
      <c r="DT137" s="163"/>
      <c r="DU137" s="163"/>
      <c r="DV137" s="163"/>
      <c r="DW137" s="163"/>
      <c r="DX137" s="163"/>
      <c r="DY137" s="163"/>
      <c r="DZ137" s="163"/>
      <c r="EA137" s="163"/>
      <c r="EB137" s="163"/>
      <c r="EC137" s="163"/>
      <c r="ED137" s="163"/>
      <c r="EE137" s="163"/>
      <c r="EF137" s="163"/>
      <c r="EG137" s="163"/>
      <c r="EH137" s="163"/>
      <c r="EI137" s="163"/>
      <c r="EJ137" s="163"/>
      <c r="EK137" s="163"/>
      <c r="EL137" s="163"/>
      <c r="EM137" s="163"/>
      <c r="EN137" s="163"/>
      <c r="EO137" s="163"/>
      <c r="EP137" s="163"/>
      <c r="EQ137" s="163"/>
      <c r="ER137" s="163"/>
      <c r="ES137" s="163"/>
      <c r="ET137" s="163"/>
      <c r="EU137" s="163"/>
      <c r="EV137" s="163"/>
      <c r="EW137" s="163"/>
      <c r="EX137" s="163"/>
      <c r="EY137" s="163"/>
      <c r="EZ137" s="163"/>
      <c r="FA137" s="163"/>
      <c r="FB137" s="163"/>
      <c r="FC137" s="163"/>
      <c r="FD137" s="163"/>
      <c r="FE137" s="163"/>
      <c r="FF137" s="163"/>
      <c r="FG137" s="163"/>
      <c r="FH137" s="163"/>
      <c r="FI137" s="163"/>
      <c r="FJ137" s="163"/>
      <c r="FK137" s="163"/>
      <c r="FL137" s="163"/>
      <c r="FM137" s="163"/>
      <c r="FN137" s="163"/>
      <c r="FO137" s="163"/>
      <c r="FP137" s="163"/>
      <c r="FQ137" s="163"/>
      <c r="FR137" s="163"/>
      <c r="FS137" s="163"/>
      <c r="FT137" s="163"/>
      <c r="FU137" s="163"/>
      <c r="FV137" s="163"/>
      <c r="FW137" s="163"/>
      <c r="FX137" s="163"/>
      <c r="FY137" s="163"/>
      <c r="FZ137" s="163"/>
      <c r="GA137" s="163"/>
      <c r="GB137" s="163"/>
      <c r="GC137" s="163"/>
      <c r="GD137" s="163"/>
      <c r="GE137" s="163"/>
      <c r="GF137" s="163"/>
      <c r="GG137" s="163"/>
      <c r="GH137" s="163"/>
      <c r="GI137" s="163"/>
      <c r="GJ137" s="163"/>
      <c r="GK137" s="163"/>
      <c r="GL137" s="163"/>
      <c r="GM137" s="163"/>
      <c r="GN137" s="163"/>
      <c r="GO137" s="163"/>
      <c r="GP137" s="163"/>
      <c r="GQ137" s="163"/>
      <c r="GR137" s="163"/>
      <c r="GS137" s="163"/>
      <c r="GT137" s="163"/>
      <c r="GU137" s="163"/>
      <c r="GV137" s="163"/>
      <c r="GW137" s="163"/>
      <c r="GX137" s="163"/>
      <c r="GY137" s="163"/>
      <c r="GZ137" s="163"/>
      <c r="HA137" s="163"/>
      <c r="HB137" s="163"/>
      <c r="HC137" s="163"/>
      <c r="HD137" s="163"/>
      <c r="HE137" s="163"/>
      <c r="HF137" s="163"/>
      <c r="HG137" s="163"/>
      <c r="HH137" s="163"/>
      <c r="HI137" s="163"/>
      <c r="HJ137" s="163"/>
      <c r="HK137" s="163"/>
      <c r="HL137" s="163"/>
      <c r="HM137" s="163"/>
      <c r="HN137" s="163"/>
      <c r="HO137" s="163"/>
      <c r="HP137" s="163"/>
      <c r="HQ137" s="163"/>
      <c r="HR137" s="163"/>
      <c r="HS137" s="163"/>
      <c r="HT137" s="163"/>
      <c r="HU137" s="163"/>
      <c r="HV137" s="163"/>
      <c r="HW137" s="163"/>
      <c r="HX137" s="163"/>
      <c r="HY137" s="163"/>
      <c r="HZ137" s="163"/>
      <c r="IA137" s="163"/>
      <c r="IB137" s="163"/>
      <c r="IC137" s="163"/>
      <c r="ID137" s="163"/>
      <c r="IE137" s="163"/>
      <c r="IF137" s="163"/>
      <c r="IG137" s="163"/>
      <c r="IH137" s="163"/>
      <c r="II137" s="163"/>
      <c r="IJ137" s="163"/>
      <c r="IK137" s="163"/>
      <c r="IL137" s="163"/>
      <c r="IM137" s="163"/>
      <c r="IN137" s="163"/>
      <c r="IO137" s="163"/>
      <c r="IP137" s="163"/>
      <c r="IQ137" s="163"/>
      <c r="IR137" s="163"/>
      <c r="IS137" s="163"/>
      <c r="IT137" s="163"/>
      <c r="IU137" s="163"/>
      <c r="IV137" s="163"/>
      <c r="IW137" s="163"/>
      <c r="IX137" s="163"/>
      <c r="IY137" s="163"/>
      <c r="IZ137" s="163"/>
      <c r="JA137" s="163"/>
      <c r="JB137" s="163"/>
      <c r="JC137" s="163"/>
      <c r="JD137" s="163"/>
      <c r="JE137" s="163"/>
      <c r="JF137" s="163"/>
      <c r="JG137" s="163"/>
      <c r="JH137" s="163"/>
      <c r="JI137" s="163"/>
      <c r="JJ137" s="163"/>
      <c r="JK137" s="163"/>
      <c r="JL137" s="163"/>
      <c r="JM137" s="163"/>
      <c r="JN137" s="163"/>
      <c r="JO137" s="163"/>
      <c r="JP137" s="163"/>
      <c r="JQ137" s="163"/>
      <c r="JR137" s="163"/>
      <c r="JS137" s="163"/>
      <c r="JT137" s="163"/>
      <c r="JU137" s="163"/>
      <c r="JV137" s="163"/>
      <c r="JW137" s="163"/>
      <c r="JX137" s="163"/>
      <c r="JY137" s="163"/>
      <c r="JZ137" s="163"/>
      <c r="KA137" s="163"/>
      <c r="KB137" s="163"/>
      <c r="KC137" s="163"/>
    </row>
    <row r="138" spans="1:289" s="108" customFormat="1" ht="15.75" x14ac:dyDescent="0.25">
      <c r="A138" s="81" t="s">
        <v>439</v>
      </c>
      <c r="B138" s="196">
        <v>3</v>
      </c>
      <c r="C138" s="190" t="s">
        <v>223</v>
      </c>
      <c r="D138" s="189" t="s">
        <v>117</v>
      </c>
      <c r="E138" s="198">
        <v>30401</v>
      </c>
      <c r="F138" s="198">
        <v>3974426900</v>
      </c>
      <c r="G138" s="198">
        <v>32821</v>
      </c>
      <c r="H138" s="212" t="s">
        <v>256</v>
      </c>
      <c r="I138" s="176" t="s">
        <v>177</v>
      </c>
      <c r="J138" s="190">
        <v>1</v>
      </c>
      <c r="K138" s="209">
        <v>104146</v>
      </c>
      <c r="L138" s="201">
        <v>142522</v>
      </c>
      <c r="M138" s="205">
        <v>50.07</v>
      </c>
      <c r="N138" s="205">
        <v>68.52</v>
      </c>
      <c r="O138" s="129"/>
      <c r="P138" s="129"/>
      <c r="Q138" s="190">
        <v>10</v>
      </c>
      <c r="R138" s="190">
        <v>40</v>
      </c>
      <c r="S138" s="190"/>
      <c r="T138" s="183"/>
      <c r="U138" s="190" t="s">
        <v>56</v>
      </c>
      <c r="V138" s="190" t="s">
        <v>55</v>
      </c>
      <c r="W138" s="190" t="s">
        <v>55</v>
      </c>
      <c r="X138" s="190" t="s">
        <v>38</v>
      </c>
      <c r="Y138" s="190" t="s">
        <v>55</v>
      </c>
      <c r="Z138" s="190"/>
      <c r="AA138" s="190" t="s">
        <v>35</v>
      </c>
      <c r="AB138" s="190"/>
      <c r="AC138" s="190"/>
      <c r="AD138" s="190"/>
      <c r="AE138" s="190"/>
      <c r="AF138" s="190"/>
      <c r="AG138" s="190"/>
      <c r="AH138" s="190"/>
      <c r="AI138" s="190"/>
      <c r="AJ138" s="190"/>
      <c r="AK138" s="190"/>
      <c r="AL138" s="190"/>
      <c r="AM138" s="190"/>
      <c r="AN138" s="190"/>
      <c r="AO138" s="190"/>
      <c r="AP138" s="190"/>
      <c r="AQ138" s="190"/>
      <c r="AR138" s="190"/>
      <c r="AS138" s="190"/>
      <c r="AT138" s="190"/>
      <c r="AU138" s="190"/>
      <c r="AV138" s="190"/>
      <c r="AW138" s="181"/>
      <c r="AX138" s="181"/>
      <c r="AY138" s="181"/>
      <c r="AZ138" s="181"/>
      <c r="BA138" s="181"/>
      <c r="BB138" s="181"/>
      <c r="BC138" s="181"/>
      <c r="BD138" s="181"/>
      <c r="BE138" s="181"/>
      <c r="BF138" s="163"/>
      <c r="BG138" s="163"/>
      <c r="BH138" s="163"/>
      <c r="BI138" s="163"/>
      <c r="BJ138" s="163"/>
      <c r="BK138" s="163"/>
      <c r="BL138" s="163"/>
      <c r="BM138" s="163"/>
      <c r="BN138" s="163"/>
      <c r="BO138" s="163"/>
      <c r="BP138" s="163"/>
      <c r="BQ138" s="163"/>
      <c r="BR138" s="163"/>
      <c r="BS138" s="163"/>
      <c r="BT138" s="163"/>
      <c r="BU138" s="163"/>
      <c r="BV138" s="163"/>
      <c r="BW138" s="163"/>
      <c r="BX138" s="163"/>
      <c r="BY138" s="163"/>
      <c r="BZ138" s="163"/>
      <c r="CA138" s="163"/>
      <c r="CB138" s="163"/>
      <c r="CC138" s="163"/>
      <c r="CD138" s="163"/>
      <c r="CE138" s="163"/>
      <c r="CF138" s="163"/>
      <c r="CG138" s="163"/>
      <c r="CH138" s="163"/>
      <c r="CI138" s="163"/>
      <c r="CJ138" s="163"/>
      <c r="CK138" s="163"/>
      <c r="CL138" s="163"/>
      <c r="CM138" s="163"/>
      <c r="CN138" s="163"/>
      <c r="CO138" s="163"/>
      <c r="CP138" s="163"/>
      <c r="CQ138" s="163"/>
      <c r="CR138" s="163"/>
      <c r="CS138" s="163"/>
      <c r="CT138" s="163"/>
      <c r="CU138" s="163"/>
      <c r="CV138" s="163"/>
      <c r="CW138" s="163"/>
      <c r="CX138" s="163"/>
      <c r="CY138" s="163"/>
      <c r="CZ138" s="163"/>
      <c r="DA138" s="163"/>
      <c r="DB138" s="163"/>
      <c r="DC138" s="163"/>
      <c r="DD138" s="163"/>
      <c r="DE138" s="163"/>
      <c r="DF138" s="163"/>
      <c r="DG138" s="163"/>
      <c r="DH138" s="163"/>
      <c r="DI138" s="163"/>
      <c r="DJ138" s="163"/>
      <c r="DK138" s="163"/>
      <c r="DL138" s="163"/>
      <c r="DM138" s="163"/>
      <c r="DN138" s="163"/>
      <c r="DO138" s="163"/>
      <c r="DP138" s="163"/>
      <c r="DQ138" s="163"/>
      <c r="DR138" s="163"/>
      <c r="DS138" s="163"/>
      <c r="DT138" s="163"/>
      <c r="DU138" s="163"/>
      <c r="DV138" s="163"/>
      <c r="DW138" s="163"/>
      <c r="DX138" s="163"/>
      <c r="DY138" s="163"/>
      <c r="DZ138" s="163"/>
      <c r="EA138" s="163"/>
      <c r="EB138" s="163"/>
      <c r="EC138" s="163"/>
      <c r="ED138" s="163"/>
      <c r="EE138" s="163"/>
      <c r="EF138" s="163"/>
      <c r="EG138" s="163"/>
      <c r="EH138" s="163"/>
      <c r="EI138" s="163"/>
      <c r="EJ138" s="163"/>
      <c r="EK138" s="163"/>
      <c r="EL138" s="163"/>
      <c r="EM138" s="163"/>
      <c r="EN138" s="163"/>
      <c r="EO138" s="163"/>
      <c r="EP138" s="163"/>
      <c r="EQ138" s="163"/>
      <c r="ER138" s="163"/>
      <c r="ES138" s="163"/>
      <c r="ET138" s="163"/>
      <c r="EU138" s="163"/>
      <c r="EV138" s="163"/>
      <c r="EW138" s="163"/>
      <c r="EX138" s="163"/>
      <c r="EY138" s="163"/>
      <c r="EZ138" s="163"/>
      <c r="FA138" s="163"/>
      <c r="FB138" s="163"/>
      <c r="FC138" s="163"/>
      <c r="FD138" s="163"/>
      <c r="FE138" s="163"/>
      <c r="FF138" s="163"/>
      <c r="FG138" s="163"/>
      <c r="FH138" s="163"/>
      <c r="FI138" s="163"/>
      <c r="FJ138" s="163"/>
      <c r="FK138" s="163"/>
      <c r="FL138" s="163"/>
      <c r="FM138" s="163"/>
      <c r="FN138" s="163"/>
      <c r="FO138" s="163"/>
      <c r="FP138" s="163"/>
      <c r="FQ138" s="163"/>
      <c r="FR138" s="163"/>
      <c r="FS138" s="163"/>
      <c r="FT138" s="163"/>
      <c r="FU138" s="163"/>
      <c r="FV138" s="163"/>
      <c r="FW138" s="163"/>
      <c r="FX138" s="163"/>
      <c r="FY138" s="163"/>
      <c r="FZ138" s="163"/>
      <c r="GA138" s="163"/>
      <c r="GB138" s="163"/>
      <c r="GC138" s="163"/>
      <c r="GD138" s="163"/>
      <c r="GE138" s="163"/>
      <c r="GF138" s="163"/>
      <c r="GG138" s="163"/>
      <c r="GH138" s="163"/>
      <c r="GI138" s="163"/>
      <c r="GJ138" s="163"/>
      <c r="GK138" s="163"/>
      <c r="GL138" s="163"/>
      <c r="GM138" s="163"/>
      <c r="GN138" s="163"/>
      <c r="GO138" s="163"/>
      <c r="GP138" s="163"/>
      <c r="GQ138" s="163"/>
      <c r="GR138" s="163"/>
      <c r="GS138" s="163"/>
      <c r="GT138" s="163"/>
      <c r="GU138" s="163"/>
      <c r="GV138" s="163"/>
      <c r="GW138" s="163"/>
      <c r="GX138" s="163"/>
      <c r="GY138" s="163"/>
      <c r="GZ138" s="163"/>
      <c r="HA138" s="163"/>
      <c r="HB138" s="163"/>
      <c r="HC138" s="163"/>
      <c r="HD138" s="163"/>
      <c r="HE138" s="163"/>
      <c r="HF138" s="163"/>
      <c r="HG138" s="163"/>
      <c r="HH138" s="163"/>
      <c r="HI138" s="163"/>
      <c r="HJ138" s="163"/>
      <c r="HK138" s="163"/>
      <c r="HL138" s="163"/>
      <c r="HM138" s="163"/>
      <c r="HN138" s="163"/>
      <c r="HO138" s="163"/>
      <c r="HP138" s="163"/>
      <c r="HQ138" s="163"/>
      <c r="HR138" s="163"/>
      <c r="HS138" s="163"/>
      <c r="HT138" s="163"/>
      <c r="HU138" s="163"/>
      <c r="HV138" s="163"/>
      <c r="HW138" s="163"/>
      <c r="HX138" s="163"/>
      <c r="HY138" s="163"/>
      <c r="HZ138" s="163"/>
      <c r="IA138" s="163"/>
      <c r="IB138" s="163"/>
      <c r="IC138" s="163"/>
      <c r="ID138" s="163"/>
      <c r="IE138" s="163"/>
      <c r="IF138" s="163"/>
      <c r="IG138" s="163"/>
      <c r="IH138" s="163"/>
      <c r="II138" s="163"/>
      <c r="IJ138" s="163"/>
      <c r="IK138" s="163"/>
      <c r="IL138" s="163"/>
      <c r="IM138" s="163"/>
      <c r="IN138" s="163"/>
      <c r="IO138" s="163"/>
      <c r="IP138" s="163"/>
      <c r="IQ138" s="163"/>
      <c r="IR138" s="163"/>
      <c r="IS138" s="163"/>
      <c r="IT138" s="163"/>
      <c r="IU138" s="163"/>
      <c r="IV138" s="163"/>
      <c r="IW138" s="163"/>
      <c r="IX138" s="163"/>
      <c r="IY138" s="163"/>
      <c r="IZ138" s="163"/>
      <c r="JA138" s="163"/>
      <c r="JB138" s="163"/>
      <c r="JC138" s="163"/>
      <c r="JD138" s="163"/>
      <c r="JE138" s="163"/>
      <c r="JF138" s="163"/>
      <c r="JG138" s="163"/>
      <c r="JH138" s="163"/>
      <c r="JI138" s="163"/>
      <c r="JJ138" s="163"/>
      <c r="JK138" s="163"/>
      <c r="JL138" s="163"/>
      <c r="JM138" s="163"/>
      <c r="JN138" s="163"/>
      <c r="JO138" s="163"/>
      <c r="JP138" s="163"/>
      <c r="JQ138" s="163"/>
      <c r="JR138" s="163"/>
      <c r="JS138" s="163"/>
      <c r="JT138" s="163"/>
      <c r="JU138" s="163"/>
      <c r="JV138" s="163"/>
      <c r="JW138" s="163"/>
      <c r="JX138" s="163"/>
      <c r="JY138" s="163"/>
      <c r="JZ138" s="163"/>
      <c r="KA138" s="163"/>
      <c r="KB138" s="163"/>
      <c r="KC138" s="163"/>
    </row>
    <row r="139" spans="1:289" s="108" customFormat="1" ht="15.75" x14ac:dyDescent="0.25">
      <c r="A139" s="81" t="s">
        <v>439</v>
      </c>
      <c r="B139" s="196">
        <v>3</v>
      </c>
      <c r="C139" s="190" t="s">
        <v>223</v>
      </c>
      <c r="D139" s="189" t="s">
        <v>117</v>
      </c>
      <c r="E139" s="198">
        <v>30401</v>
      </c>
      <c r="F139" s="198">
        <v>3974426900</v>
      </c>
      <c r="G139" s="198">
        <v>32821</v>
      </c>
      <c r="H139" s="176" t="s">
        <v>0</v>
      </c>
      <c r="I139" s="176" t="s">
        <v>173</v>
      </c>
      <c r="J139" s="190">
        <v>1</v>
      </c>
      <c r="K139" s="209">
        <v>73174</v>
      </c>
      <c r="L139" s="201">
        <v>100131</v>
      </c>
      <c r="M139" s="205">
        <v>35.18</v>
      </c>
      <c r="N139" s="205">
        <v>48.14</v>
      </c>
      <c r="O139" s="205"/>
      <c r="P139" s="205"/>
      <c r="Q139" s="190">
        <v>10</v>
      </c>
      <c r="R139" s="190">
        <v>40</v>
      </c>
      <c r="S139" s="190"/>
      <c r="T139" s="183" t="s">
        <v>28</v>
      </c>
      <c r="U139" s="190"/>
      <c r="V139" s="190" t="s">
        <v>55</v>
      </c>
      <c r="W139" s="190" t="s">
        <v>55</v>
      </c>
      <c r="X139" s="190" t="s">
        <v>38</v>
      </c>
      <c r="Y139" s="190" t="s">
        <v>55</v>
      </c>
      <c r="Z139" s="190" t="s">
        <v>32</v>
      </c>
      <c r="AA139" s="190" t="s">
        <v>35</v>
      </c>
      <c r="AB139" s="190"/>
      <c r="AC139" s="190"/>
      <c r="AD139" s="190"/>
      <c r="AE139" s="190" t="s">
        <v>55</v>
      </c>
      <c r="AF139" s="190"/>
      <c r="AG139" s="190"/>
      <c r="AH139" s="190" t="s">
        <v>55</v>
      </c>
      <c r="AI139" s="190" t="s">
        <v>55</v>
      </c>
      <c r="AJ139" s="190" t="s">
        <v>55</v>
      </c>
      <c r="AK139" s="190" t="s">
        <v>55</v>
      </c>
      <c r="AL139" s="190"/>
      <c r="AM139" s="190"/>
      <c r="AN139" s="190"/>
      <c r="AO139" s="190" t="s">
        <v>55</v>
      </c>
      <c r="AP139" s="190" t="s">
        <v>55</v>
      </c>
      <c r="AQ139" s="190"/>
      <c r="AR139" s="190" t="s">
        <v>55</v>
      </c>
      <c r="AS139" s="190"/>
      <c r="AT139" s="190" t="s">
        <v>55</v>
      </c>
      <c r="AU139" s="190" t="s">
        <v>55</v>
      </c>
      <c r="AV139" s="190" t="s">
        <v>55</v>
      </c>
      <c r="AW139" s="164"/>
      <c r="AX139" s="164"/>
      <c r="AY139" s="164"/>
      <c r="AZ139" s="164"/>
      <c r="BA139" s="164"/>
      <c r="BB139" s="164"/>
      <c r="BC139" s="164"/>
      <c r="BD139" s="164"/>
      <c r="BE139" s="164"/>
    </row>
    <row r="140" spans="1:289" s="108" customFormat="1" ht="15.75" x14ac:dyDescent="0.25">
      <c r="A140" s="81" t="s">
        <v>439</v>
      </c>
      <c r="B140" s="196">
        <v>3</v>
      </c>
      <c r="C140" s="190" t="s">
        <v>223</v>
      </c>
      <c r="D140" s="189" t="s">
        <v>117</v>
      </c>
      <c r="E140" s="198">
        <v>30401</v>
      </c>
      <c r="F140" s="198">
        <v>3974426900</v>
      </c>
      <c r="G140" s="198">
        <v>32821</v>
      </c>
      <c r="H140" s="176" t="s">
        <v>102</v>
      </c>
      <c r="I140" s="176" t="s">
        <v>173</v>
      </c>
      <c r="J140" s="190">
        <v>1</v>
      </c>
      <c r="K140" s="209">
        <v>62546</v>
      </c>
      <c r="L140" s="201">
        <v>85592</v>
      </c>
      <c r="M140" s="205">
        <v>30.07</v>
      </c>
      <c r="N140" s="205">
        <v>41.15</v>
      </c>
      <c r="O140" s="205"/>
      <c r="P140" s="205"/>
      <c r="Q140" s="190">
        <v>10</v>
      </c>
      <c r="R140" s="190">
        <v>40</v>
      </c>
      <c r="S140" s="190"/>
      <c r="T140" s="275" t="s">
        <v>229</v>
      </c>
      <c r="U140" s="190"/>
      <c r="V140" s="190" t="s">
        <v>55</v>
      </c>
      <c r="W140" s="190" t="s">
        <v>55</v>
      </c>
      <c r="X140" s="190" t="s">
        <v>38</v>
      </c>
      <c r="Y140" s="190" t="s">
        <v>55</v>
      </c>
      <c r="Z140" s="190" t="s">
        <v>32</v>
      </c>
      <c r="AA140" s="190" t="s">
        <v>49</v>
      </c>
      <c r="AB140" s="190"/>
      <c r="AC140" s="190" t="s">
        <v>55</v>
      </c>
      <c r="AD140" s="190"/>
      <c r="AE140" s="190" t="s">
        <v>55</v>
      </c>
      <c r="AF140" s="190"/>
      <c r="AG140" s="190"/>
      <c r="AH140" s="190"/>
      <c r="AI140" s="190"/>
      <c r="AJ140" s="190" t="s">
        <v>55</v>
      </c>
      <c r="AK140" s="190"/>
      <c r="AL140" s="190"/>
      <c r="AM140" s="190"/>
      <c r="AN140" s="190"/>
      <c r="AO140" s="190"/>
      <c r="AP140" s="190"/>
      <c r="AQ140" s="190"/>
      <c r="AR140" s="190" t="s">
        <v>55</v>
      </c>
      <c r="AS140" s="190"/>
      <c r="AT140" s="190"/>
      <c r="AU140" s="190"/>
      <c r="AV140" s="190"/>
      <c r="AW140" s="164"/>
      <c r="AX140" s="164"/>
      <c r="AY140" s="164"/>
      <c r="AZ140" s="164"/>
      <c r="BA140" s="164"/>
      <c r="BB140" s="164"/>
      <c r="BC140" s="164"/>
      <c r="BD140" s="164"/>
      <c r="BE140" s="164"/>
    </row>
    <row r="141" spans="1:289" s="108" customFormat="1" ht="15.75" x14ac:dyDescent="0.25">
      <c r="A141" s="81" t="s">
        <v>439</v>
      </c>
      <c r="B141" s="196">
        <v>3</v>
      </c>
      <c r="C141" s="190" t="s">
        <v>223</v>
      </c>
      <c r="D141" s="189" t="s">
        <v>117</v>
      </c>
      <c r="E141" s="198">
        <v>30401</v>
      </c>
      <c r="F141" s="198">
        <v>3974426900</v>
      </c>
      <c r="G141" s="198">
        <v>32821</v>
      </c>
      <c r="H141" s="176" t="s">
        <v>340</v>
      </c>
      <c r="I141" s="176" t="s">
        <v>173</v>
      </c>
      <c r="J141" s="190">
        <v>1</v>
      </c>
      <c r="K141" s="209">
        <v>57824</v>
      </c>
      <c r="L141" s="201">
        <v>79144</v>
      </c>
      <c r="M141" s="205">
        <v>27.8</v>
      </c>
      <c r="N141" s="205">
        <v>38.049999999999997</v>
      </c>
      <c r="O141" s="205"/>
      <c r="P141" s="205"/>
      <c r="Q141" s="190">
        <v>12</v>
      </c>
      <c r="R141" s="190">
        <v>40</v>
      </c>
      <c r="S141" s="190"/>
      <c r="T141" s="190" t="s">
        <v>27</v>
      </c>
      <c r="U141" s="190"/>
      <c r="V141" s="190" t="s">
        <v>55</v>
      </c>
      <c r="W141" s="190" t="s">
        <v>55</v>
      </c>
      <c r="X141" s="190" t="s">
        <v>38</v>
      </c>
      <c r="Y141" s="190" t="s">
        <v>55</v>
      </c>
      <c r="Z141" s="190"/>
      <c r="AA141" s="190" t="s">
        <v>35</v>
      </c>
      <c r="AB141" s="190" t="s">
        <v>55</v>
      </c>
      <c r="AC141" s="190" t="s">
        <v>55</v>
      </c>
      <c r="AD141" s="190" t="s">
        <v>55</v>
      </c>
      <c r="AE141" s="190" t="s">
        <v>55</v>
      </c>
      <c r="AF141" s="190" t="s">
        <v>55</v>
      </c>
      <c r="AG141" s="190"/>
      <c r="AH141" s="190"/>
      <c r="AI141" s="190" t="s">
        <v>55</v>
      </c>
      <c r="AJ141" s="190"/>
      <c r="AK141" s="190"/>
      <c r="AL141" s="190" t="s">
        <v>55</v>
      </c>
      <c r="AM141" s="190"/>
      <c r="AN141" s="190"/>
      <c r="AO141" s="190"/>
      <c r="AP141" s="190"/>
      <c r="AQ141" s="190" t="s">
        <v>55</v>
      </c>
      <c r="AR141" s="190" t="s">
        <v>55</v>
      </c>
      <c r="AS141" s="190"/>
      <c r="AT141" s="190" t="s">
        <v>55</v>
      </c>
      <c r="AU141" s="190"/>
      <c r="AV141" s="190"/>
      <c r="AW141" s="164"/>
      <c r="AX141" s="164"/>
      <c r="AY141" s="164"/>
      <c r="AZ141" s="164"/>
      <c r="BA141" s="164"/>
      <c r="BB141" s="164"/>
      <c r="BC141" s="164"/>
      <c r="BD141" s="164"/>
      <c r="BE141" s="164"/>
    </row>
    <row r="142" spans="1:289" s="108" customFormat="1" ht="15.75" x14ac:dyDescent="0.25">
      <c r="A142" s="81" t="s">
        <v>439</v>
      </c>
      <c r="B142" s="196">
        <v>3</v>
      </c>
      <c r="C142" s="190" t="s">
        <v>223</v>
      </c>
      <c r="D142" s="189" t="s">
        <v>117</v>
      </c>
      <c r="E142" s="198">
        <v>30401</v>
      </c>
      <c r="F142" s="198">
        <v>3974426900</v>
      </c>
      <c r="G142" s="198">
        <v>32821</v>
      </c>
      <c r="H142" s="184" t="s">
        <v>310</v>
      </c>
      <c r="I142" s="179" t="s">
        <v>173</v>
      </c>
      <c r="J142" s="190">
        <v>3</v>
      </c>
      <c r="K142" s="209">
        <v>53456</v>
      </c>
      <c r="L142" s="201">
        <v>73174</v>
      </c>
      <c r="M142" s="205">
        <v>25.7</v>
      </c>
      <c r="N142" s="205">
        <v>35.18</v>
      </c>
      <c r="O142" s="205"/>
      <c r="P142" s="205"/>
      <c r="Q142" s="190">
        <v>4</v>
      </c>
      <c r="R142" s="190">
        <v>40</v>
      </c>
      <c r="S142" s="190" t="s">
        <v>55</v>
      </c>
      <c r="T142" s="190" t="s">
        <v>347</v>
      </c>
      <c r="U142" s="183"/>
      <c r="V142" s="190" t="s">
        <v>55</v>
      </c>
      <c r="W142" s="190" t="s">
        <v>55</v>
      </c>
      <c r="X142" s="190" t="s">
        <v>31</v>
      </c>
      <c r="Y142" s="190" t="s">
        <v>55</v>
      </c>
      <c r="Z142" s="190"/>
      <c r="AA142" s="190" t="s">
        <v>35</v>
      </c>
      <c r="AB142" s="190"/>
      <c r="AC142" s="190" t="s">
        <v>55</v>
      </c>
      <c r="AD142" s="190"/>
      <c r="AE142" s="190" t="s">
        <v>55</v>
      </c>
      <c r="AF142" s="190"/>
      <c r="AG142" s="190" t="s">
        <v>55</v>
      </c>
      <c r="AH142" s="190" t="s">
        <v>55</v>
      </c>
      <c r="AI142" s="190" t="s">
        <v>55</v>
      </c>
      <c r="AJ142" s="190" t="s">
        <v>55</v>
      </c>
      <c r="AK142" s="190" t="s">
        <v>55</v>
      </c>
      <c r="AL142" s="190" t="s">
        <v>55</v>
      </c>
      <c r="AM142" s="190" t="s">
        <v>55</v>
      </c>
      <c r="AN142" s="190" t="s">
        <v>55</v>
      </c>
      <c r="AO142" s="190" t="s">
        <v>55</v>
      </c>
      <c r="AP142" s="190"/>
      <c r="AQ142" s="190" t="s">
        <v>55</v>
      </c>
      <c r="AR142" s="190" t="s">
        <v>55</v>
      </c>
      <c r="AS142" s="190" t="s">
        <v>55</v>
      </c>
      <c r="AT142" s="190" t="s">
        <v>55</v>
      </c>
      <c r="AU142" s="190" t="s">
        <v>55</v>
      </c>
      <c r="AV142" s="190" t="s">
        <v>55</v>
      </c>
    </row>
    <row r="143" spans="1:289" s="104" customFormat="1" ht="15.75" x14ac:dyDescent="0.25">
      <c r="A143" s="81" t="s">
        <v>439</v>
      </c>
      <c r="B143" s="196">
        <v>3</v>
      </c>
      <c r="C143" s="190" t="s">
        <v>223</v>
      </c>
      <c r="D143" s="189" t="s">
        <v>117</v>
      </c>
      <c r="E143" s="198">
        <v>30401</v>
      </c>
      <c r="F143" s="198">
        <v>3974426900</v>
      </c>
      <c r="G143" s="198">
        <v>32821</v>
      </c>
      <c r="H143" s="176" t="s">
        <v>54</v>
      </c>
      <c r="I143" s="176" t="s">
        <v>176</v>
      </c>
      <c r="J143" s="190">
        <v>2</v>
      </c>
      <c r="K143" s="209">
        <v>45698</v>
      </c>
      <c r="L143" s="201">
        <v>62546</v>
      </c>
      <c r="M143" s="205">
        <v>21.97</v>
      </c>
      <c r="N143" s="205">
        <v>30.07</v>
      </c>
      <c r="O143" s="205"/>
      <c r="P143" s="205"/>
      <c r="Q143" s="190">
        <v>4</v>
      </c>
      <c r="R143" s="190">
        <v>40</v>
      </c>
      <c r="S143" s="190" t="s">
        <v>55</v>
      </c>
      <c r="T143" s="190" t="s">
        <v>347</v>
      </c>
      <c r="U143" s="183"/>
      <c r="V143" s="190" t="s">
        <v>55</v>
      </c>
      <c r="W143" s="190" t="s">
        <v>55</v>
      </c>
      <c r="X143" s="190" t="s">
        <v>31</v>
      </c>
      <c r="Y143" s="190" t="s">
        <v>55</v>
      </c>
      <c r="Z143" s="190"/>
      <c r="AA143" s="190" t="s">
        <v>35</v>
      </c>
      <c r="AB143" s="190"/>
      <c r="AC143" s="190" t="s">
        <v>55</v>
      </c>
      <c r="AD143" s="190" t="s">
        <v>55</v>
      </c>
      <c r="AE143" s="190" t="s">
        <v>55</v>
      </c>
      <c r="AF143" s="190" t="s">
        <v>55</v>
      </c>
      <c r="AG143" s="190" t="s">
        <v>55</v>
      </c>
      <c r="AH143" s="190" t="s">
        <v>55</v>
      </c>
      <c r="AI143" s="190" t="s">
        <v>55</v>
      </c>
      <c r="AJ143" s="190" t="s">
        <v>55</v>
      </c>
      <c r="AK143" s="190" t="s">
        <v>55</v>
      </c>
      <c r="AL143" s="190" t="s">
        <v>55</v>
      </c>
      <c r="AM143" s="190"/>
      <c r="AN143" s="190" t="s">
        <v>55</v>
      </c>
      <c r="AO143" s="190" t="s">
        <v>55</v>
      </c>
      <c r="AP143" s="190" t="s">
        <v>55</v>
      </c>
      <c r="AQ143" s="190" t="s">
        <v>55</v>
      </c>
      <c r="AR143" s="190" t="s">
        <v>55</v>
      </c>
      <c r="AS143" s="190" t="s">
        <v>55</v>
      </c>
      <c r="AT143" s="190" t="s">
        <v>55</v>
      </c>
      <c r="AU143" s="190" t="s">
        <v>55</v>
      </c>
      <c r="AV143" s="190" t="s">
        <v>55</v>
      </c>
      <c r="AW143" s="108"/>
      <c r="AX143" s="108"/>
      <c r="AY143" s="108"/>
      <c r="AZ143" s="108"/>
      <c r="BA143" s="108"/>
      <c r="BB143" s="108"/>
      <c r="BC143" s="108"/>
      <c r="BD143" s="108"/>
      <c r="BE143" s="108"/>
    </row>
    <row r="144" spans="1:289" s="104" customFormat="1" ht="15.75" x14ac:dyDescent="0.25">
      <c r="A144" s="80" t="s">
        <v>439</v>
      </c>
      <c r="B144" s="107">
        <v>3</v>
      </c>
      <c r="C144" s="107" t="s">
        <v>223</v>
      </c>
      <c r="D144" s="188" t="s">
        <v>155</v>
      </c>
      <c r="E144" s="125">
        <v>31518</v>
      </c>
      <c r="F144" s="125">
        <v>5469698989</v>
      </c>
      <c r="G144" s="125">
        <v>29302</v>
      </c>
      <c r="H144" s="109" t="s">
        <v>290</v>
      </c>
      <c r="I144" s="109" t="s">
        <v>177</v>
      </c>
      <c r="J144" s="107">
        <v>1</v>
      </c>
      <c r="K144" s="131">
        <v>80163</v>
      </c>
      <c r="L144" s="127">
        <v>106371</v>
      </c>
      <c r="M144" s="129">
        <v>38.54</v>
      </c>
      <c r="N144" s="129">
        <v>51.14</v>
      </c>
      <c r="O144" s="129" t="s">
        <v>375</v>
      </c>
      <c r="P144" s="129" t="s">
        <v>445</v>
      </c>
      <c r="Q144" s="107" t="s">
        <v>111</v>
      </c>
      <c r="R144" s="107">
        <v>40</v>
      </c>
      <c r="S144" s="107" t="s">
        <v>55</v>
      </c>
      <c r="T144" s="107" t="s">
        <v>347</v>
      </c>
      <c r="U144" s="107" t="s">
        <v>38</v>
      </c>
      <c r="V144" s="107" t="s">
        <v>55</v>
      </c>
      <c r="W144" s="107" t="s">
        <v>55</v>
      </c>
      <c r="X144" s="107" t="s">
        <v>31</v>
      </c>
      <c r="Y144" s="107" t="s">
        <v>55</v>
      </c>
      <c r="Z144" s="107"/>
      <c r="AA144" s="107" t="s">
        <v>35</v>
      </c>
      <c r="AB144" s="107"/>
      <c r="AC144" s="107" t="s">
        <v>55</v>
      </c>
      <c r="AD144" s="107" t="s">
        <v>55</v>
      </c>
      <c r="AE144" s="107" t="s">
        <v>55</v>
      </c>
      <c r="AF144" s="107" t="s">
        <v>55</v>
      </c>
      <c r="AG144" s="107"/>
      <c r="AH144" s="107" t="s">
        <v>55</v>
      </c>
      <c r="AI144" s="107" t="s">
        <v>55</v>
      </c>
      <c r="AJ144" s="107" t="s">
        <v>55</v>
      </c>
      <c r="AK144" s="107" t="s">
        <v>55</v>
      </c>
      <c r="AL144" s="107" t="s">
        <v>55</v>
      </c>
      <c r="AM144" s="107"/>
      <c r="AN144" s="107" t="s">
        <v>55</v>
      </c>
      <c r="AO144" s="107" t="s">
        <v>55</v>
      </c>
      <c r="AP144" s="107" t="s">
        <v>55</v>
      </c>
      <c r="AQ144" s="107" t="s">
        <v>55</v>
      </c>
      <c r="AR144" s="107" t="s">
        <v>55</v>
      </c>
      <c r="AS144" s="107" t="s">
        <v>55</v>
      </c>
      <c r="AT144" s="107" t="s">
        <v>55</v>
      </c>
      <c r="AU144" s="107"/>
      <c r="AV144" s="107" t="s">
        <v>55</v>
      </c>
      <c r="AW144" s="108"/>
      <c r="AX144" s="108"/>
      <c r="AY144" s="108"/>
      <c r="AZ144" s="108"/>
      <c r="BA144" s="108"/>
      <c r="BB144" s="108"/>
      <c r="BC144" s="108"/>
      <c r="BD144" s="108"/>
      <c r="BE144" s="108"/>
      <c r="BF144" s="166"/>
      <c r="BG144" s="166"/>
      <c r="BH144" s="166"/>
      <c r="BI144" s="166"/>
      <c r="BJ144" s="166"/>
      <c r="BK144" s="166"/>
      <c r="BL144" s="166"/>
      <c r="BM144" s="166"/>
      <c r="BN144" s="166"/>
      <c r="BO144" s="166"/>
      <c r="BP144" s="166"/>
      <c r="BQ144" s="166"/>
      <c r="BR144" s="166"/>
      <c r="BS144" s="166"/>
      <c r="BT144" s="166"/>
      <c r="BU144" s="166"/>
      <c r="BV144" s="166"/>
      <c r="BW144" s="166"/>
      <c r="BX144" s="166"/>
      <c r="BY144" s="166"/>
      <c r="BZ144" s="166"/>
      <c r="CA144" s="166"/>
      <c r="CB144" s="166"/>
      <c r="CC144" s="166"/>
      <c r="CD144" s="166"/>
      <c r="CE144" s="166"/>
      <c r="CF144" s="166"/>
      <c r="CG144" s="166"/>
      <c r="CH144" s="166"/>
      <c r="CI144" s="166"/>
      <c r="CJ144" s="166"/>
      <c r="CK144" s="166"/>
      <c r="CL144" s="166"/>
      <c r="CM144" s="166"/>
      <c r="CN144" s="166"/>
      <c r="CO144" s="166"/>
      <c r="CP144" s="166"/>
      <c r="CQ144" s="166"/>
      <c r="CR144" s="166"/>
      <c r="CS144" s="166"/>
      <c r="CT144" s="166"/>
      <c r="CU144" s="166"/>
      <c r="CV144" s="166"/>
      <c r="CW144" s="166"/>
      <c r="CX144" s="166"/>
      <c r="CY144" s="166"/>
      <c r="CZ144" s="166"/>
      <c r="DA144" s="166"/>
      <c r="DB144" s="166"/>
      <c r="DC144" s="166"/>
      <c r="DD144" s="166"/>
      <c r="DE144" s="166"/>
      <c r="DF144" s="166"/>
      <c r="DG144" s="166"/>
      <c r="DH144" s="166"/>
      <c r="DI144" s="166"/>
      <c r="DJ144" s="166"/>
      <c r="DK144" s="166"/>
      <c r="DL144" s="166"/>
      <c r="DM144" s="166"/>
      <c r="DN144" s="166"/>
      <c r="DO144" s="166"/>
      <c r="DP144" s="166"/>
      <c r="DQ144" s="166"/>
      <c r="DR144" s="166"/>
      <c r="DS144" s="166"/>
      <c r="DT144" s="166"/>
      <c r="DU144" s="166"/>
      <c r="DV144" s="166"/>
      <c r="DW144" s="166"/>
      <c r="DX144" s="166"/>
      <c r="DY144" s="166"/>
      <c r="DZ144" s="166"/>
      <c r="EA144" s="166"/>
      <c r="EB144" s="166"/>
      <c r="EC144" s="166"/>
      <c r="ED144" s="166"/>
      <c r="EE144" s="166"/>
      <c r="EF144" s="166"/>
      <c r="EG144" s="166"/>
      <c r="EH144" s="166"/>
      <c r="EI144" s="166"/>
      <c r="EJ144" s="166"/>
      <c r="EK144" s="166"/>
      <c r="EL144" s="166"/>
      <c r="EM144" s="166"/>
      <c r="EN144" s="166"/>
      <c r="EO144" s="166"/>
      <c r="EP144" s="166"/>
      <c r="EQ144" s="166"/>
      <c r="ER144" s="166"/>
      <c r="ES144" s="166"/>
      <c r="ET144" s="166"/>
      <c r="EU144" s="166"/>
      <c r="EV144" s="166"/>
      <c r="EW144" s="166"/>
      <c r="EX144" s="166"/>
      <c r="EY144" s="166"/>
      <c r="EZ144" s="166"/>
      <c r="FA144" s="166"/>
      <c r="FB144" s="166"/>
      <c r="FC144" s="166"/>
      <c r="FD144" s="166"/>
      <c r="FE144" s="166"/>
      <c r="FF144" s="166"/>
      <c r="FG144" s="166"/>
      <c r="FH144" s="166"/>
      <c r="FI144" s="166"/>
      <c r="FJ144" s="166"/>
      <c r="FK144" s="166"/>
      <c r="FL144" s="166"/>
      <c r="FM144" s="166"/>
      <c r="FN144" s="166"/>
      <c r="FO144" s="166"/>
      <c r="FP144" s="166"/>
      <c r="FQ144" s="166"/>
      <c r="FR144" s="166"/>
      <c r="FS144" s="166"/>
      <c r="FT144" s="166"/>
      <c r="FU144" s="166"/>
      <c r="FV144" s="166"/>
      <c r="FW144" s="166"/>
      <c r="FX144" s="166"/>
      <c r="FY144" s="166"/>
      <c r="FZ144" s="166"/>
      <c r="GA144" s="166"/>
      <c r="GB144" s="166"/>
      <c r="GC144" s="166"/>
      <c r="GD144" s="166"/>
      <c r="GE144" s="166"/>
      <c r="GF144" s="166"/>
      <c r="GG144" s="166"/>
      <c r="GH144" s="166"/>
      <c r="GI144" s="166"/>
      <c r="GJ144" s="166"/>
      <c r="GK144" s="166"/>
      <c r="GL144" s="166"/>
      <c r="GM144" s="166"/>
      <c r="GN144" s="166"/>
      <c r="GO144" s="166"/>
      <c r="GP144" s="166"/>
      <c r="GQ144" s="166"/>
      <c r="GR144" s="166"/>
      <c r="GS144" s="166"/>
      <c r="GT144" s="166"/>
      <c r="GU144" s="166"/>
      <c r="GV144" s="166"/>
      <c r="GW144" s="166"/>
      <c r="GX144" s="166"/>
      <c r="GY144" s="166"/>
      <c r="GZ144" s="166"/>
      <c r="HA144" s="166"/>
      <c r="HB144" s="166"/>
      <c r="HC144" s="166"/>
      <c r="HD144" s="166"/>
      <c r="HE144" s="166"/>
      <c r="HF144" s="166"/>
      <c r="HG144" s="166"/>
      <c r="HH144" s="166"/>
      <c r="HI144" s="166"/>
      <c r="HJ144" s="166"/>
      <c r="HK144" s="166"/>
      <c r="HL144" s="166"/>
      <c r="HM144" s="166"/>
      <c r="HN144" s="166"/>
      <c r="HO144" s="166"/>
      <c r="HP144" s="166"/>
      <c r="HQ144" s="166"/>
      <c r="HR144" s="166"/>
      <c r="HS144" s="166"/>
      <c r="HT144" s="166"/>
      <c r="HU144" s="166"/>
      <c r="HV144" s="166"/>
      <c r="HW144" s="166"/>
      <c r="HX144" s="166"/>
      <c r="HY144" s="166"/>
      <c r="HZ144" s="166"/>
      <c r="IA144" s="166"/>
      <c r="IB144" s="166"/>
      <c r="IC144" s="166"/>
      <c r="ID144" s="166"/>
      <c r="IE144" s="166"/>
      <c r="IF144" s="166"/>
      <c r="IG144" s="166"/>
      <c r="IH144" s="166"/>
      <c r="II144" s="166"/>
      <c r="IJ144" s="166"/>
      <c r="IK144" s="166"/>
      <c r="IL144" s="166"/>
      <c r="IM144" s="166"/>
      <c r="IN144" s="166"/>
      <c r="IO144" s="166"/>
      <c r="IP144" s="166"/>
      <c r="IQ144" s="166"/>
      <c r="IR144" s="166"/>
      <c r="IS144" s="166"/>
      <c r="IT144" s="166"/>
      <c r="IU144" s="166"/>
      <c r="IV144" s="166"/>
      <c r="IW144" s="166"/>
      <c r="IX144" s="166"/>
      <c r="IY144" s="166"/>
      <c r="IZ144" s="166"/>
      <c r="JA144" s="166"/>
      <c r="JB144" s="166"/>
      <c r="JC144" s="166"/>
      <c r="JD144" s="166"/>
      <c r="JE144" s="166"/>
      <c r="JF144" s="166"/>
      <c r="JG144" s="166"/>
      <c r="JH144" s="166"/>
      <c r="JI144" s="166"/>
      <c r="JJ144" s="166"/>
      <c r="JK144" s="166"/>
      <c r="JL144" s="166"/>
      <c r="JM144" s="166"/>
      <c r="JN144" s="166"/>
      <c r="JO144" s="166"/>
      <c r="JP144" s="166"/>
      <c r="JQ144" s="166"/>
      <c r="JR144" s="166"/>
      <c r="JS144" s="166"/>
      <c r="JT144" s="166"/>
      <c r="JU144" s="166"/>
      <c r="JV144" s="166"/>
      <c r="JW144" s="166"/>
      <c r="JX144" s="166"/>
      <c r="JY144" s="166"/>
      <c r="JZ144" s="166"/>
      <c r="KA144" s="166"/>
      <c r="KB144" s="166"/>
      <c r="KC144" s="166"/>
    </row>
    <row r="145" spans="1:289" s="104" customFormat="1" ht="15.75" x14ac:dyDescent="0.25">
      <c r="A145" s="80" t="s">
        <v>439</v>
      </c>
      <c r="B145" s="107">
        <v>3</v>
      </c>
      <c r="C145" s="107" t="s">
        <v>223</v>
      </c>
      <c r="D145" s="188" t="s">
        <v>155</v>
      </c>
      <c r="E145" s="125">
        <v>31518</v>
      </c>
      <c r="F145" s="125">
        <v>5469698989</v>
      </c>
      <c r="G145" s="125">
        <v>29302</v>
      </c>
      <c r="H145" s="109" t="s">
        <v>39</v>
      </c>
      <c r="I145" s="109" t="s">
        <v>177</v>
      </c>
      <c r="J145" s="107">
        <v>1</v>
      </c>
      <c r="K145" s="131">
        <v>63544</v>
      </c>
      <c r="L145" s="127">
        <v>82576</v>
      </c>
      <c r="M145" s="129">
        <v>30.55</v>
      </c>
      <c r="N145" s="129">
        <v>40.49</v>
      </c>
      <c r="O145" s="129" t="s">
        <v>375</v>
      </c>
      <c r="P145" s="129" t="s">
        <v>445</v>
      </c>
      <c r="Q145" s="107" t="s">
        <v>111</v>
      </c>
      <c r="R145" s="107">
        <v>40</v>
      </c>
      <c r="S145" s="107" t="s">
        <v>55</v>
      </c>
      <c r="T145" s="107" t="s">
        <v>347</v>
      </c>
      <c r="U145" s="168"/>
      <c r="V145" s="107" t="s">
        <v>55</v>
      </c>
      <c r="W145" s="107" t="s">
        <v>55</v>
      </c>
      <c r="X145" s="107" t="s">
        <v>31</v>
      </c>
      <c r="Y145" s="107" t="s">
        <v>55</v>
      </c>
      <c r="Z145" s="107"/>
      <c r="AA145" s="107" t="s">
        <v>35</v>
      </c>
      <c r="AB145" s="107"/>
      <c r="AC145" s="107" t="s">
        <v>55</v>
      </c>
      <c r="AD145" s="107"/>
      <c r="AE145" s="107" t="s">
        <v>55</v>
      </c>
      <c r="AF145" s="107"/>
      <c r="AG145" s="107" t="s">
        <v>55</v>
      </c>
      <c r="AH145" s="107" t="s">
        <v>55</v>
      </c>
      <c r="AI145" s="107" t="s">
        <v>55</v>
      </c>
      <c r="AJ145" s="107" t="s">
        <v>55</v>
      </c>
      <c r="AK145" s="107" t="s">
        <v>55</v>
      </c>
      <c r="AL145" s="107" t="s">
        <v>55</v>
      </c>
      <c r="AM145" s="107" t="s">
        <v>55</v>
      </c>
      <c r="AN145" s="107"/>
      <c r="AO145" s="107" t="s">
        <v>55</v>
      </c>
      <c r="AP145" s="107"/>
      <c r="AQ145" s="107" t="s">
        <v>55</v>
      </c>
      <c r="AR145" s="107" t="s">
        <v>55</v>
      </c>
      <c r="AS145" s="107" t="s">
        <v>55</v>
      </c>
      <c r="AT145" s="107" t="s">
        <v>55</v>
      </c>
      <c r="AU145" s="107"/>
      <c r="AV145" s="107" t="s">
        <v>55</v>
      </c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66"/>
      <c r="BG145" s="166"/>
      <c r="BH145" s="166"/>
      <c r="BI145" s="166"/>
      <c r="BJ145" s="166"/>
      <c r="BK145" s="166"/>
      <c r="BL145" s="166"/>
      <c r="BM145" s="166"/>
      <c r="BN145" s="166"/>
      <c r="BO145" s="166"/>
      <c r="BP145" s="166"/>
      <c r="BQ145" s="166"/>
      <c r="BR145" s="166"/>
      <c r="BS145" s="166"/>
      <c r="BT145" s="166"/>
      <c r="BU145" s="166"/>
      <c r="BV145" s="166"/>
      <c r="BW145" s="166"/>
      <c r="BX145" s="166"/>
      <c r="BY145" s="166"/>
      <c r="BZ145" s="166"/>
      <c r="CA145" s="166"/>
      <c r="CB145" s="166"/>
      <c r="CC145" s="166"/>
      <c r="CD145" s="166"/>
      <c r="CE145" s="166"/>
      <c r="CF145" s="166"/>
      <c r="CG145" s="166"/>
      <c r="CH145" s="166"/>
      <c r="CI145" s="166"/>
      <c r="CJ145" s="166"/>
      <c r="CK145" s="166"/>
      <c r="CL145" s="166"/>
      <c r="CM145" s="166"/>
      <c r="CN145" s="166"/>
      <c r="CO145" s="166"/>
      <c r="CP145" s="166"/>
      <c r="CQ145" s="166"/>
      <c r="CR145" s="166"/>
      <c r="CS145" s="166"/>
      <c r="CT145" s="166"/>
      <c r="CU145" s="166"/>
      <c r="CV145" s="166"/>
      <c r="CW145" s="166"/>
      <c r="CX145" s="166"/>
      <c r="CY145" s="166"/>
      <c r="CZ145" s="166"/>
      <c r="DA145" s="166"/>
      <c r="DB145" s="166"/>
      <c r="DC145" s="166"/>
      <c r="DD145" s="166"/>
      <c r="DE145" s="166"/>
      <c r="DF145" s="166"/>
      <c r="DG145" s="166"/>
      <c r="DH145" s="166"/>
      <c r="DI145" s="166"/>
      <c r="DJ145" s="166"/>
      <c r="DK145" s="166"/>
      <c r="DL145" s="166"/>
      <c r="DM145" s="166"/>
      <c r="DN145" s="166"/>
      <c r="DO145" s="166"/>
      <c r="DP145" s="166"/>
      <c r="DQ145" s="166"/>
      <c r="DR145" s="166"/>
      <c r="DS145" s="166"/>
      <c r="DT145" s="166"/>
      <c r="DU145" s="166"/>
      <c r="DV145" s="166"/>
      <c r="DW145" s="166"/>
      <c r="DX145" s="166"/>
      <c r="DY145" s="166"/>
      <c r="DZ145" s="166"/>
      <c r="EA145" s="166"/>
      <c r="EB145" s="166"/>
      <c r="EC145" s="166"/>
      <c r="ED145" s="166"/>
      <c r="EE145" s="166"/>
      <c r="EF145" s="166"/>
      <c r="EG145" s="166"/>
      <c r="EH145" s="166"/>
      <c r="EI145" s="166"/>
      <c r="EJ145" s="166"/>
      <c r="EK145" s="166"/>
      <c r="EL145" s="166"/>
      <c r="EM145" s="166"/>
      <c r="EN145" s="166"/>
      <c r="EO145" s="166"/>
      <c r="EP145" s="166"/>
      <c r="EQ145" s="166"/>
      <c r="ER145" s="166"/>
      <c r="ES145" s="166"/>
      <c r="ET145" s="166"/>
      <c r="EU145" s="166"/>
      <c r="EV145" s="166"/>
      <c r="EW145" s="166"/>
      <c r="EX145" s="166"/>
      <c r="EY145" s="166"/>
      <c r="EZ145" s="166"/>
      <c r="FA145" s="166"/>
      <c r="FB145" s="166"/>
      <c r="FC145" s="166"/>
      <c r="FD145" s="166"/>
      <c r="FE145" s="166"/>
      <c r="FF145" s="166"/>
      <c r="FG145" s="166"/>
      <c r="FH145" s="166"/>
      <c r="FI145" s="166"/>
      <c r="FJ145" s="166"/>
      <c r="FK145" s="166"/>
      <c r="FL145" s="166"/>
      <c r="FM145" s="166"/>
      <c r="FN145" s="166"/>
      <c r="FO145" s="166"/>
      <c r="FP145" s="166"/>
      <c r="FQ145" s="166"/>
      <c r="FR145" s="166"/>
      <c r="FS145" s="166"/>
      <c r="FT145" s="166"/>
      <c r="FU145" s="166"/>
      <c r="FV145" s="166"/>
      <c r="FW145" s="166"/>
      <c r="FX145" s="166"/>
      <c r="FY145" s="166"/>
      <c r="FZ145" s="166"/>
      <c r="GA145" s="166"/>
      <c r="GB145" s="166"/>
      <c r="GC145" s="166"/>
      <c r="GD145" s="166"/>
      <c r="GE145" s="166"/>
      <c r="GF145" s="166"/>
      <c r="GG145" s="166"/>
      <c r="GH145" s="166"/>
      <c r="GI145" s="166"/>
      <c r="GJ145" s="166"/>
      <c r="GK145" s="166"/>
      <c r="GL145" s="166"/>
      <c r="GM145" s="166"/>
      <c r="GN145" s="166"/>
      <c r="GO145" s="166"/>
      <c r="GP145" s="166"/>
      <c r="GQ145" s="166"/>
      <c r="GR145" s="166"/>
      <c r="GS145" s="166"/>
      <c r="GT145" s="166"/>
      <c r="GU145" s="166"/>
      <c r="GV145" s="166"/>
      <c r="GW145" s="166"/>
      <c r="GX145" s="166"/>
      <c r="GY145" s="166"/>
      <c r="GZ145" s="166"/>
      <c r="HA145" s="166"/>
      <c r="HB145" s="166"/>
      <c r="HC145" s="166"/>
      <c r="HD145" s="166"/>
      <c r="HE145" s="166"/>
      <c r="HF145" s="166"/>
      <c r="HG145" s="166"/>
      <c r="HH145" s="166"/>
      <c r="HI145" s="166"/>
      <c r="HJ145" s="166"/>
      <c r="HK145" s="166"/>
      <c r="HL145" s="166"/>
      <c r="HM145" s="166"/>
      <c r="HN145" s="166"/>
      <c r="HO145" s="166"/>
      <c r="HP145" s="166"/>
      <c r="HQ145" s="166"/>
      <c r="HR145" s="166"/>
      <c r="HS145" s="166"/>
      <c r="HT145" s="166"/>
      <c r="HU145" s="166"/>
      <c r="HV145" s="166"/>
      <c r="HW145" s="166"/>
      <c r="HX145" s="166"/>
      <c r="HY145" s="166"/>
      <c r="HZ145" s="166"/>
      <c r="IA145" s="166"/>
      <c r="IB145" s="166"/>
      <c r="IC145" s="166"/>
      <c r="ID145" s="166"/>
      <c r="IE145" s="166"/>
      <c r="IF145" s="166"/>
      <c r="IG145" s="166"/>
      <c r="IH145" s="166"/>
      <c r="II145" s="166"/>
      <c r="IJ145" s="166"/>
      <c r="IK145" s="166"/>
      <c r="IL145" s="166"/>
      <c r="IM145" s="166"/>
      <c r="IN145" s="166"/>
      <c r="IO145" s="166"/>
      <c r="IP145" s="166"/>
      <c r="IQ145" s="166"/>
      <c r="IR145" s="166"/>
      <c r="IS145" s="166"/>
      <c r="IT145" s="166"/>
      <c r="IU145" s="166"/>
      <c r="IV145" s="166"/>
      <c r="IW145" s="166"/>
      <c r="IX145" s="166"/>
      <c r="IY145" s="166"/>
      <c r="IZ145" s="166"/>
      <c r="JA145" s="166"/>
      <c r="JB145" s="166"/>
      <c r="JC145" s="166"/>
      <c r="JD145" s="166"/>
      <c r="JE145" s="166"/>
      <c r="JF145" s="166"/>
      <c r="JG145" s="166"/>
      <c r="JH145" s="166"/>
      <c r="JI145" s="166"/>
      <c r="JJ145" s="166"/>
      <c r="JK145" s="166"/>
      <c r="JL145" s="166"/>
      <c r="JM145" s="166"/>
      <c r="JN145" s="166"/>
      <c r="JO145" s="166"/>
      <c r="JP145" s="166"/>
      <c r="JQ145" s="166"/>
      <c r="JR145" s="166"/>
      <c r="JS145" s="166"/>
      <c r="JT145" s="166"/>
      <c r="JU145" s="166"/>
      <c r="JV145" s="166"/>
      <c r="JW145" s="166"/>
      <c r="JX145" s="166"/>
      <c r="JY145" s="166"/>
      <c r="JZ145" s="166"/>
      <c r="KA145" s="166"/>
      <c r="KB145" s="166"/>
      <c r="KC145" s="166"/>
    </row>
    <row r="146" spans="1:289" s="104" customFormat="1" ht="15.75" x14ac:dyDescent="0.25">
      <c r="A146" s="80" t="s">
        <v>439</v>
      </c>
      <c r="B146" s="107">
        <v>3</v>
      </c>
      <c r="C146" s="107" t="s">
        <v>223</v>
      </c>
      <c r="D146" s="188" t="s">
        <v>155</v>
      </c>
      <c r="E146" s="125">
        <v>31518</v>
      </c>
      <c r="F146" s="125">
        <v>5469698989</v>
      </c>
      <c r="G146" s="125">
        <v>29302</v>
      </c>
      <c r="H146" s="109" t="s">
        <v>69</v>
      </c>
      <c r="I146" s="109" t="s">
        <v>176</v>
      </c>
      <c r="J146" s="107">
        <v>2</v>
      </c>
      <c r="K146" s="131">
        <v>43193</v>
      </c>
      <c r="L146" s="127">
        <v>57291</v>
      </c>
      <c r="M146" s="129">
        <v>22.15</v>
      </c>
      <c r="N146" s="129">
        <v>29.38</v>
      </c>
      <c r="O146" s="129" t="s">
        <v>375</v>
      </c>
      <c r="P146" s="129" t="s">
        <v>445</v>
      </c>
      <c r="Q146" s="107">
        <v>10</v>
      </c>
      <c r="R146" s="107">
        <v>37.5</v>
      </c>
      <c r="S146" s="165" t="s">
        <v>56</v>
      </c>
      <c r="T146" s="165" t="s">
        <v>111</v>
      </c>
      <c r="U146" s="168"/>
      <c r="V146" s="107" t="s">
        <v>55</v>
      </c>
      <c r="W146" s="165" t="s">
        <v>55</v>
      </c>
      <c r="X146" s="165"/>
      <c r="Y146" s="107" t="s">
        <v>55</v>
      </c>
      <c r="Z146" s="107" t="s">
        <v>32</v>
      </c>
      <c r="AA146" s="107" t="s">
        <v>35</v>
      </c>
      <c r="AB146" s="107" t="s">
        <v>55</v>
      </c>
      <c r="AC146" s="107" t="s">
        <v>55</v>
      </c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 t="s">
        <v>55</v>
      </c>
      <c r="AP146" s="107"/>
      <c r="AQ146" s="107"/>
      <c r="AR146" s="107" t="s">
        <v>55</v>
      </c>
      <c r="AS146" s="107" t="s">
        <v>55</v>
      </c>
      <c r="AT146" s="107"/>
      <c r="AU146" s="107" t="s">
        <v>55</v>
      </c>
      <c r="AV146" s="107"/>
      <c r="AW146" s="108"/>
      <c r="AX146" s="108"/>
      <c r="AY146" s="108"/>
      <c r="AZ146" s="108"/>
      <c r="BA146" s="108"/>
      <c r="BB146" s="108"/>
      <c r="BC146" s="108"/>
      <c r="BD146" s="108"/>
      <c r="BE146" s="108"/>
      <c r="BF146" s="166"/>
      <c r="BG146" s="166"/>
      <c r="BH146" s="166"/>
      <c r="BI146" s="166"/>
      <c r="BJ146" s="166"/>
      <c r="BK146" s="166"/>
      <c r="BL146" s="166"/>
      <c r="BM146" s="166"/>
      <c r="BN146" s="166"/>
      <c r="BO146" s="166"/>
      <c r="BP146" s="166"/>
      <c r="BQ146" s="166"/>
      <c r="BR146" s="166"/>
      <c r="BS146" s="166"/>
      <c r="BT146" s="166"/>
      <c r="BU146" s="166"/>
      <c r="BV146" s="166"/>
      <c r="BW146" s="166"/>
      <c r="BX146" s="166"/>
      <c r="BY146" s="166"/>
      <c r="BZ146" s="166"/>
      <c r="CA146" s="166"/>
      <c r="CB146" s="166"/>
      <c r="CC146" s="166"/>
      <c r="CD146" s="166"/>
      <c r="CE146" s="166"/>
      <c r="CF146" s="166"/>
      <c r="CG146" s="166"/>
      <c r="CH146" s="166"/>
      <c r="CI146" s="166"/>
      <c r="CJ146" s="166"/>
      <c r="CK146" s="166"/>
      <c r="CL146" s="166"/>
      <c r="CM146" s="166"/>
      <c r="CN146" s="166"/>
      <c r="CO146" s="166"/>
      <c r="CP146" s="166"/>
      <c r="CQ146" s="166"/>
      <c r="CR146" s="166"/>
      <c r="CS146" s="166"/>
      <c r="CT146" s="166"/>
      <c r="CU146" s="166"/>
      <c r="CV146" s="166"/>
      <c r="CW146" s="166"/>
      <c r="CX146" s="166"/>
      <c r="CY146" s="166"/>
      <c r="CZ146" s="166"/>
      <c r="DA146" s="166"/>
      <c r="DB146" s="166"/>
      <c r="DC146" s="166"/>
      <c r="DD146" s="166"/>
      <c r="DE146" s="166"/>
      <c r="DF146" s="166"/>
      <c r="DG146" s="166"/>
      <c r="DH146" s="166"/>
      <c r="DI146" s="166"/>
      <c r="DJ146" s="166"/>
      <c r="DK146" s="166"/>
      <c r="DL146" s="166"/>
      <c r="DM146" s="166"/>
      <c r="DN146" s="166"/>
      <c r="DO146" s="166"/>
      <c r="DP146" s="166"/>
      <c r="DQ146" s="166"/>
      <c r="DR146" s="166"/>
      <c r="DS146" s="166"/>
      <c r="DT146" s="166"/>
      <c r="DU146" s="166"/>
      <c r="DV146" s="166"/>
      <c r="DW146" s="166"/>
      <c r="DX146" s="166"/>
      <c r="DY146" s="166"/>
      <c r="DZ146" s="166"/>
      <c r="EA146" s="166"/>
      <c r="EB146" s="166"/>
      <c r="EC146" s="166"/>
      <c r="ED146" s="166"/>
      <c r="EE146" s="166"/>
      <c r="EF146" s="166"/>
      <c r="EG146" s="166"/>
      <c r="EH146" s="166"/>
      <c r="EI146" s="166"/>
      <c r="EJ146" s="166"/>
      <c r="EK146" s="166"/>
      <c r="EL146" s="166"/>
      <c r="EM146" s="166"/>
      <c r="EN146" s="166"/>
      <c r="EO146" s="166"/>
      <c r="EP146" s="166"/>
      <c r="EQ146" s="166"/>
      <c r="ER146" s="166"/>
      <c r="ES146" s="166"/>
      <c r="ET146" s="166"/>
      <c r="EU146" s="166"/>
      <c r="EV146" s="166"/>
      <c r="EW146" s="166"/>
      <c r="EX146" s="166"/>
      <c r="EY146" s="166"/>
      <c r="EZ146" s="166"/>
      <c r="FA146" s="166"/>
      <c r="FB146" s="166"/>
      <c r="FC146" s="166"/>
      <c r="FD146" s="166"/>
      <c r="FE146" s="166"/>
      <c r="FF146" s="166"/>
      <c r="FG146" s="166"/>
      <c r="FH146" s="166"/>
      <c r="FI146" s="166"/>
      <c r="FJ146" s="166"/>
      <c r="FK146" s="166"/>
      <c r="FL146" s="166"/>
      <c r="FM146" s="166"/>
      <c r="FN146" s="166"/>
      <c r="FO146" s="166"/>
      <c r="FP146" s="166"/>
      <c r="FQ146" s="166"/>
      <c r="FR146" s="166"/>
      <c r="FS146" s="166"/>
      <c r="FT146" s="166"/>
      <c r="FU146" s="166"/>
      <c r="FV146" s="166"/>
      <c r="FW146" s="166"/>
      <c r="FX146" s="166"/>
      <c r="FY146" s="166"/>
      <c r="FZ146" s="166"/>
      <c r="GA146" s="166"/>
      <c r="GB146" s="166"/>
      <c r="GC146" s="166"/>
      <c r="GD146" s="166"/>
      <c r="GE146" s="166"/>
      <c r="GF146" s="166"/>
      <c r="GG146" s="166"/>
      <c r="GH146" s="166"/>
      <c r="GI146" s="166"/>
      <c r="GJ146" s="166"/>
      <c r="GK146" s="166"/>
      <c r="GL146" s="166"/>
      <c r="GM146" s="166"/>
      <c r="GN146" s="166"/>
      <c r="GO146" s="166"/>
      <c r="GP146" s="166"/>
      <c r="GQ146" s="166"/>
      <c r="GR146" s="166"/>
      <c r="GS146" s="166"/>
      <c r="GT146" s="166"/>
      <c r="GU146" s="166"/>
      <c r="GV146" s="166"/>
      <c r="GW146" s="166"/>
      <c r="GX146" s="166"/>
      <c r="GY146" s="166"/>
      <c r="GZ146" s="166"/>
      <c r="HA146" s="166"/>
      <c r="HB146" s="166"/>
      <c r="HC146" s="166"/>
      <c r="HD146" s="166"/>
      <c r="HE146" s="166"/>
      <c r="HF146" s="166"/>
      <c r="HG146" s="166"/>
      <c r="HH146" s="166"/>
      <c r="HI146" s="166"/>
      <c r="HJ146" s="166"/>
      <c r="HK146" s="166"/>
      <c r="HL146" s="166"/>
      <c r="HM146" s="166"/>
      <c r="HN146" s="166"/>
      <c r="HO146" s="166"/>
      <c r="HP146" s="166"/>
      <c r="HQ146" s="166"/>
      <c r="HR146" s="166"/>
      <c r="HS146" s="166"/>
      <c r="HT146" s="166"/>
      <c r="HU146" s="166"/>
      <c r="HV146" s="166"/>
      <c r="HW146" s="166"/>
      <c r="HX146" s="166"/>
      <c r="HY146" s="166"/>
      <c r="HZ146" s="166"/>
      <c r="IA146" s="166"/>
      <c r="IB146" s="166"/>
      <c r="IC146" s="166"/>
      <c r="ID146" s="166"/>
      <c r="IE146" s="166"/>
      <c r="IF146" s="166"/>
      <c r="IG146" s="166"/>
      <c r="IH146" s="166"/>
      <c r="II146" s="166"/>
      <c r="IJ146" s="166"/>
      <c r="IK146" s="166"/>
      <c r="IL146" s="166"/>
      <c r="IM146" s="166"/>
      <c r="IN146" s="166"/>
      <c r="IO146" s="166"/>
      <c r="IP146" s="166"/>
      <c r="IQ146" s="166"/>
      <c r="IR146" s="166"/>
      <c r="IS146" s="166"/>
      <c r="IT146" s="166"/>
      <c r="IU146" s="166"/>
      <c r="IV146" s="166"/>
      <c r="IW146" s="166"/>
      <c r="IX146" s="166"/>
      <c r="IY146" s="166"/>
      <c r="IZ146" s="166"/>
      <c r="JA146" s="166"/>
      <c r="JB146" s="166"/>
      <c r="JC146" s="166"/>
      <c r="JD146" s="166"/>
      <c r="JE146" s="166"/>
      <c r="JF146" s="166"/>
      <c r="JG146" s="166"/>
      <c r="JH146" s="166"/>
      <c r="JI146" s="166"/>
      <c r="JJ146" s="166"/>
      <c r="JK146" s="166"/>
      <c r="JL146" s="166"/>
      <c r="JM146" s="166"/>
      <c r="JN146" s="166"/>
      <c r="JO146" s="166"/>
      <c r="JP146" s="166"/>
      <c r="JQ146" s="166"/>
      <c r="JR146" s="166"/>
      <c r="JS146" s="166"/>
      <c r="JT146" s="166"/>
      <c r="JU146" s="166"/>
      <c r="JV146" s="166"/>
      <c r="JW146" s="166"/>
      <c r="JX146" s="166"/>
      <c r="JY146" s="166"/>
      <c r="JZ146" s="166"/>
      <c r="KA146" s="166"/>
      <c r="KB146" s="166"/>
      <c r="KC146" s="166"/>
    </row>
    <row r="147" spans="1:289" s="104" customFormat="1" ht="15.75" x14ac:dyDescent="0.25">
      <c r="A147" s="80" t="s">
        <v>439</v>
      </c>
      <c r="B147" s="107">
        <v>3</v>
      </c>
      <c r="C147" s="107" t="s">
        <v>223</v>
      </c>
      <c r="D147" s="188" t="s">
        <v>155</v>
      </c>
      <c r="E147" s="125">
        <v>31518</v>
      </c>
      <c r="F147" s="125">
        <v>5469698989</v>
      </c>
      <c r="G147" s="125">
        <v>29302</v>
      </c>
      <c r="H147" s="167" t="s">
        <v>103</v>
      </c>
      <c r="I147" s="167" t="s">
        <v>173</v>
      </c>
      <c r="J147" s="107">
        <v>1</v>
      </c>
      <c r="K147" s="131">
        <v>54912</v>
      </c>
      <c r="L147" s="127">
        <v>72779</v>
      </c>
      <c r="M147" s="129">
        <v>26.4</v>
      </c>
      <c r="N147" s="129">
        <v>34.99</v>
      </c>
      <c r="O147" s="129" t="s">
        <v>375</v>
      </c>
      <c r="P147" s="129" t="s">
        <v>445</v>
      </c>
      <c r="Q147" s="107">
        <v>10</v>
      </c>
      <c r="R147" s="107">
        <v>40</v>
      </c>
      <c r="S147" s="165" t="s">
        <v>55</v>
      </c>
      <c r="T147" s="107" t="s">
        <v>28</v>
      </c>
      <c r="U147" s="165" t="s">
        <v>38</v>
      </c>
      <c r="V147" s="107" t="s">
        <v>55</v>
      </c>
      <c r="W147" s="165" t="s">
        <v>55</v>
      </c>
      <c r="X147" s="165" t="s">
        <v>38</v>
      </c>
      <c r="Y147" s="107" t="s">
        <v>55</v>
      </c>
      <c r="Z147" s="107" t="s">
        <v>32</v>
      </c>
      <c r="AA147" s="107" t="s">
        <v>35</v>
      </c>
      <c r="AB147" s="107" t="s">
        <v>55</v>
      </c>
      <c r="AC147" s="107"/>
      <c r="AD147" s="107"/>
      <c r="AE147" s="107" t="s">
        <v>55</v>
      </c>
      <c r="AF147" s="107"/>
      <c r="AG147" s="107"/>
      <c r="AH147" s="107" t="s">
        <v>55</v>
      </c>
      <c r="AI147" s="107" t="s">
        <v>55</v>
      </c>
      <c r="AJ147" s="107" t="s">
        <v>55</v>
      </c>
      <c r="AK147" s="107" t="s">
        <v>55</v>
      </c>
      <c r="AL147" s="107"/>
      <c r="AM147" s="107"/>
      <c r="AN147" s="107"/>
      <c r="AO147" s="107"/>
      <c r="AP147" s="107"/>
      <c r="AQ147" s="107"/>
      <c r="AR147" s="107" t="s">
        <v>55</v>
      </c>
      <c r="AS147" s="107" t="s">
        <v>55</v>
      </c>
      <c r="AT147" s="107"/>
      <c r="AU147" s="107"/>
      <c r="AV147" s="107" t="s">
        <v>55</v>
      </c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66"/>
      <c r="BG147" s="166"/>
      <c r="BH147" s="166"/>
      <c r="BI147" s="166"/>
      <c r="BJ147" s="166"/>
      <c r="BK147" s="166"/>
      <c r="BL147" s="166"/>
      <c r="BM147" s="166"/>
      <c r="BN147" s="166"/>
      <c r="BO147" s="166"/>
      <c r="BP147" s="166"/>
      <c r="BQ147" s="166"/>
      <c r="BR147" s="166"/>
      <c r="BS147" s="166"/>
      <c r="BT147" s="166"/>
      <c r="BU147" s="166"/>
      <c r="BV147" s="166"/>
      <c r="BW147" s="166"/>
      <c r="BX147" s="166"/>
      <c r="BY147" s="166"/>
      <c r="BZ147" s="166"/>
      <c r="CA147" s="166"/>
      <c r="CB147" s="166"/>
      <c r="CC147" s="166"/>
      <c r="CD147" s="166"/>
      <c r="CE147" s="166"/>
      <c r="CF147" s="166"/>
      <c r="CG147" s="166"/>
      <c r="CH147" s="166"/>
      <c r="CI147" s="166"/>
      <c r="CJ147" s="166"/>
      <c r="CK147" s="166"/>
      <c r="CL147" s="166"/>
      <c r="CM147" s="166"/>
      <c r="CN147" s="166"/>
      <c r="CO147" s="166"/>
      <c r="CP147" s="166"/>
      <c r="CQ147" s="166"/>
      <c r="CR147" s="166"/>
      <c r="CS147" s="166"/>
      <c r="CT147" s="166"/>
      <c r="CU147" s="166"/>
      <c r="CV147" s="166"/>
      <c r="CW147" s="166"/>
      <c r="CX147" s="166"/>
      <c r="CY147" s="166"/>
      <c r="CZ147" s="166"/>
      <c r="DA147" s="166"/>
      <c r="DB147" s="166"/>
      <c r="DC147" s="166"/>
      <c r="DD147" s="166"/>
      <c r="DE147" s="166"/>
      <c r="DF147" s="166"/>
      <c r="DG147" s="166"/>
      <c r="DH147" s="166"/>
      <c r="DI147" s="166"/>
      <c r="DJ147" s="166"/>
      <c r="DK147" s="166"/>
      <c r="DL147" s="166"/>
      <c r="DM147" s="166"/>
      <c r="DN147" s="166"/>
      <c r="DO147" s="166"/>
      <c r="DP147" s="166"/>
      <c r="DQ147" s="166"/>
      <c r="DR147" s="166"/>
      <c r="DS147" s="166"/>
      <c r="DT147" s="166"/>
      <c r="DU147" s="166"/>
      <c r="DV147" s="166"/>
      <c r="DW147" s="166"/>
      <c r="DX147" s="166"/>
      <c r="DY147" s="166"/>
      <c r="DZ147" s="166"/>
      <c r="EA147" s="166"/>
      <c r="EB147" s="166"/>
      <c r="EC147" s="166"/>
      <c r="ED147" s="166"/>
      <c r="EE147" s="166"/>
      <c r="EF147" s="166"/>
      <c r="EG147" s="166"/>
      <c r="EH147" s="166"/>
      <c r="EI147" s="166"/>
      <c r="EJ147" s="166"/>
      <c r="EK147" s="166"/>
      <c r="EL147" s="166"/>
      <c r="EM147" s="166"/>
      <c r="EN147" s="166"/>
      <c r="EO147" s="166"/>
      <c r="EP147" s="166"/>
      <c r="EQ147" s="166"/>
      <c r="ER147" s="166"/>
      <c r="ES147" s="166"/>
      <c r="ET147" s="166"/>
      <c r="EU147" s="166"/>
      <c r="EV147" s="166"/>
      <c r="EW147" s="166"/>
      <c r="EX147" s="166"/>
      <c r="EY147" s="166"/>
      <c r="EZ147" s="166"/>
      <c r="FA147" s="166"/>
      <c r="FB147" s="166"/>
      <c r="FC147" s="166"/>
      <c r="FD147" s="166"/>
      <c r="FE147" s="166"/>
      <c r="FF147" s="166"/>
      <c r="FG147" s="166"/>
      <c r="FH147" s="166"/>
      <c r="FI147" s="166"/>
      <c r="FJ147" s="166"/>
      <c r="FK147" s="166"/>
      <c r="FL147" s="166"/>
      <c r="FM147" s="166"/>
      <c r="FN147" s="166"/>
      <c r="FO147" s="166"/>
      <c r="FP147" s="166"/>
      <c r="FQ147" s="166"/>
      <c r="FR147" s="166"/>
      <c r="FS147" s="166"/>
      <c r="FT147" s="166"/>
      <c r="FU147" s="166"/>
      <c r="FV147" s="166"/>
      <c r="FW147" s="166"/>
      <c r="FX147" s="166"/>
      <c r="FY147" s="166"/>
      <c r="FZ147" s="166"/>
      <c r="GA147" s="166"/>
      <c r="GB147" s="166"/>
      <c r="GC147" s="166"/>
      <c r="GD147" s="166"/>
      <c r="GE147" s="166"/>
      <c r="GF147" s="166"/>
      <c r="GG147" s="166"/>
      <c r="GH147" s="166"/>
      <c r="GI147" s="166"/>
      <c r="GJ147" s="166"/>
      <c r="GK147" s="166"/>
      <c r="GL147" s="166"/>
      <c r="GM147" s="166"/>
      <c r="GN147" s="166"/>
      <c r="GO147" s="166"/>
      <c r="GP147" s="166"/>
      <c r="GQ147" s="166"/>
      <c r="GR147" s="166"/>
      <c r="GS147" s="166"/>
      <c r="GT147" s="166"/>
      <c r="GU147" s="166"/>
      <c r="GV147" s="166"/>
      <c r="GW147" s="166"/>
      <c r="GX147" s="166"/>
      <c r="GY147" s="166"/>
      <c r="GZ147" s="166"/>
      <c r="HA147" s="166"/>
      <c r="HB147" s="166"/>
      <c r="HC147" s="166"/>
      <c r="HD147" s="166"/>
      <c r="HE147" s="166"/>
      <c r="HF147" s="166"/>
      <c r="HG147" s="166"/>
      <c r="HH147" s="166"/>
      <c r="HI147" s="166"/>
      <c r="HJ147" s="166"/>
      <c r="HK147" s="166"/>
      <c r="HL147" s="166"/>
      <c r="HM147" s="166"/>
      <c r="HN147" s="166"/>
      <c r="HO147" s="166"/>
      <c r="HP147" s="166"/>
      <c r="HQ147" s="166"/>
      <c r="HR147" s="166"/>
      <c r="HS147" s="166"/>
      <c r="HT147" s="166"/>
      <c r="HU147" s="166"/>
      <c r="HV147" s="166"/>
      <c r="HW147" s="166"/>
      <c r="HX147" s="166"/>
      <c r="HY147" s="166"/>
      <c r="HZ147" s="166"/>
      <c r="IA147" s="166"/>
      <c r="IB147" s="166"/>
      <c r="IC147" s="166"/>
      <c r="ID147" s="166"/>
      <c r="IE147" s="166"/>
      <c r="IF147" s="166"/>
      <c r="IG147" s="166"/>
      <c r="IH147" s="166"/>
      <c r="II147" s="166"/>
      <c r="IJ147" s="166"/>
      <c r="IK147" s="166"/>
      <c r="IL147" s="166"/>
      <c r="IM147" s="166"/>
      <c r="IN147" s="166"/>
      <c r="IO147" s="166"/>
      <c r="IP147" s="166"/>
      <c r="IQ147" s="166"/>
      <c r="IR147" s="166"/>
      <c r="IS147" s="166"/>
      <c r="IT147" s="166"/>
      <c r="IU147" s="166"/>
      <c r="IV147" s="166"/>
      <c r="IW147" s="166"/>
      <c r="IX147" s="166"/>
      <c r="IY147" s="166"/>
      <c r="IZ147" s="166"/>
      <c r="JA147" s="166"/>
      <c r="JB147" s="166"/>
      <c r="JC147" s="166"/>
      <c r="JD147" s="166"/>
      <c r="JE147" s="166"/>
      <c r="JF147" s="166"/>
      <c r="JG147" s="166"/>
      <c r="JH147" s="166"/>
      <c r="JI147" s="166"/>
      <c r="JJ147" s="166"/>
      <c r="JK147" s="166"/>
      <c r="JL147" s="166"/>
      <c r="JM147" s="166"/>
      <c r="JN147" s="166"/>
      <c r="JO147" s="166"/>
      <c r="JP147" s="166"/>
      <c r="JQ147" s="166"/>
      <c r="JR147" s="166"/>
      <c r="JS147" s="166"/>
      <c r="JT147" s="166"/>
      <c r="JU147" s="166"/>
      <c r="JV147" s="166"/>
      <c r="JW147" s="166"/>
      <c r="JX147" s="166"/>
      <c r="JY147" s="166"/>
      <c r="JZ147" s="166"/>
      <c r="KA147" s="166"/>
      <c r="KB147" s="166"/>
      <c r="KC147" s="166"/>
    </row>
    <row r="148" spans="1:289" s="104" customFormat="1" ht="15.75" x14ac:dyDescent="0.25">
      <c r="A148" s="80" t="s">
        <v>439</v>
      </c>
      <c r="B148" s="107">
        <v>3</v>
      </c>
      <c r="C148" s="107" t="s">
        <v>223</v>
      </c>
      <c r="D148" s="188" t="s">
        <v>155</v>
      </c>
      <c r="E148" s="125">
        <v>31518</v>
      </c>
      <c r="F148" s="125">
        <v>5469698989</v>
      </c>
      <c r="G148" s="125">
        <v>29302</v>
      </c>
      <c r="H148" s="109" t="s">
        <v>42</v>
      </c>
      <c r="I148" s="109" t="s">
        <v>173</v>
      </c>
      <c r="J148" s="107">
        <v>6</v>
      </c>
      <c r="K148" s="131">
        <v>51792</v>
      </c>
      <c r="L148" s="127">
        <v>68661</v>
      </c>
      <c r="M148" s="129">
        <v>24.9</v>
      </c>
      <c r="N148" s="129">
        <v>33.01</v>
      </c>
      <c r="O148" s="129" t="s">
        <v>375</v>
      </c>
      <c r="P148" s="129" t="s">
        <v>445</v>
      </c>
      <c r="Q148" s="107">
        <v>10</v>
      </c>
      <c r="R148" s="107">
        <v>40</v>
      </c>
      <c r="S148" s="165" t="s">
        <v>55</v>
      </c>
      <c r="T148" s="107" t="s">
        <v>28</v>
      </c>
      <c r="U148" s="165" t="s">
        <v>38</v>
      </c>
      <c r="V148" s="107" t="s">
        <v>55</v>
      </c>
      <c r="W148" s="165" t="s">
        <v>55</v>
      </c>
      <c r="X148" s="165" t="s">
        <v>38</v>
      </c>
      <c r="Y148" s="107" t="s">
        <v>55</v>
      </c>
      <c r="Z148" s="107" t="s">
        <v>32</v>
      </c>
      <c r="AA148" s="107" t="s">
        <v>35</v>
      </c>
      <c r="AB148" s="107" t="s">
        <v>55</v>
      </c>
      <c r="AC148" s="107"/>
      <c r="AD148" s="107"/>
      <c r="AE148" s="107"/>
      <c r="AF148" s="107"/>
      <c r="AG148" s="107"/>
      <c r="AH148" s="107" t="s">
        <v>55</v>
      </c>
      <c r="AI148" s="107" t="s">
        <v>55</v>
      </c>
      <c r="AJ148" s="107" t="s">
        <v>55</v>
      </c>
      <c r="AK148" s="107" t="s">
        <v>55</v>
      </c>
      <c r="AL148" s="107"/>
      <c r="AM148" s="107"/>
      <c r="AN148" s="107"/>
      <c r="AO148" s="107"/>
      <c r="AP148" s="107"/>
      <c r="AQ148" s="107"/>
      <c r="AR148" s="107" t="s">
        <v>55</v>
      </c>
      <c r="AS148" s="107" t="s">
        <v>55</v>
      </c>
      <c r="AT148" s="107"/>
      <c r="AU148" s="107"/>
      <c r="AV148" s="107" t="s">
        <v>55</v>
      </c>
      <c r="AW148" s="108"/>
      <c r="AX148" s="108"/>
      <c r="AY148" s="108"/>
      <c r="AZ148" s="108"/>
      <c r="BA148" s="108"/>
      <c r="BB148" s="108"/>
      <c r="BC148" s="108"/>
      <c r="BD148" s="108"/>
      <c r="BE148" s="108"/>
      <c r="BF148" s="166"/>
      <c r="BG148" s="166"/>
      <c r="BH148" s="166"/>
      <c r="BI148" s="166"/>
      <c r="BJ148" s="166"/>
      <c r="BK148" s="166"/>
      <c r="BL148" s="166"/>
      <c r="BM148" s="166"/>
      <c r="BN148" s="166"/>
      <c r="BO148" s="166"/>
      <c r="BP148" s="166"/>
      <c r="BQ148" s="166"/>
      <c r="BR148" s="166"/>
      <c r="BS148" s="166"/>
      <c r="BT148" s="166"/>
      <c r="BU148" s="166"/>
      <c r="BV148" s="166"/>
      <c r="BW148" s="166"/>
      <c r="BX148" s="166"/>
      <c r="BY148" s="166"/>
      <c r="BZ148" s="166"/>
      <c r="CA148" s="166"/>
      <c r="CB148" s="166"/>
      <c r="CC148" s="166"/>
      <c r="CD148" s="166"/>
      <c r="CE148" s="166"/>
      <c r="CF148" s="166"/>
      <c r="CG148" s="166"/>
      <c r="CH148" s="166"/>
      <c r="CI148" s="166"/>
      <c r="CJ148" s="166"/>
      <c r="CK148" s="166"/>
      <c r="CL148" s="166"/>
      <c r="CM148" s="166"/>
      <c r="CN148" s="166"/>
      <c r="CO148" s="166"/>
      <c r="CP148" s="166"/>
      <c r="CQ148" s="166"/>
      <c r="CR148" s="166"/>
      <c r="CS148" s="166"/>
      <c r="CT148" s="166"/>
      <c r="CU148" s="166"/>
      <c r="CV148" s="166"/>
      <c r="CW148" s="166"/>
      <c r="CX148" s="166"/>
      <c r="CY148" s="166"/>
      <c r="CZ148" s="166"/>
      <c r="DA148" s="166"/>
      <c r="DB148" s="166"/>
      <c r="DC148" s="166"/>
      <c r="DD148" s="166"/>
      <c r="DE148" s="166"/>
      <c r="DF148" s="166"/>
      <c r="DG148" s="166"/>
      <c r="DH148" s="166"/>
      <c r="DI148" s="166"/>
      <c r="DJ148" s="166"/>
      <c r="DK148" s="166"/>
      <c r="DL148" s="166"/>
      <c r="DM148" s="166"/>
      <c r="DN148" s="166"/>
      <c r="DO148" s="166"/>
      <c r="DP148" s="166"/>
      <c r="DQ148" s="166"/>
      <c r="DR148" s="166"/>
      <c r="DS148" s="166"/>
      <c r="DT148" s="166"/>
      <c r="DU148" s="166"/>
      <c r="DV148" s="166"/>
      <c r="DW148" s="166"/>
      <c r="DX148" s="166"/>
      <c r="DY148" s="166"/>
      <c r="DZ148" s="166"/>
      <c r="EA148" s="166"/>
      <c r="EB148" s="166"/>
      <c r="EC148" s="166"/>
      <c r="ED148" s="166"/>
      <c r="EE148" s="166"/>
      <c r="EF148" s="166"/>
      <c r="EG148" s="166"/>
      <c r="EH148" s="166"/>
      <c r="EI148" s="166"/>
      <c r="EJ148" s="166"/>
      <c r="EK148" s="166"/>
      <c r="EL148" s="166"/>
      <c r="EM148" s="166"/>
      <c r="EN148" s="166"/>
      <c r="EO148" s="166"/>
      <c r="EP148" s="166"/>
      <c r="EQ148" s="166"/>
      <c r="ER148" s="166"/>
      <c r="ES148" s="166"/>
      <c r="ET148" s="166"/>
      <c r="EU148" s="166"/>
      <c r="EV148" s="166"/>
      <c r="EW148" s="166"/>
      <c r="EX148" s="166"/>
      <c r="EY148" s="166"/>
      <c r="EZ148" s="166"/>
      <c r="FA148" s="166"/>
      <c r="FB148" s="166"/>
      <c r="FC148" s="166"/>
      <c r="FD148" s="166"/>
      <c r="FE148" s="166"/>
      <c r="FF148" s="166"/>
      <c r="FG148" s="166"/>
      <c r="FH148" s="166"/>
      <c r="FI148" s="166"/>
      <c r="FJ148" s="166"/>
      <c r="FK148" s="166"/>
      <c r="FL148" s="166"/>
      <c r="FM148" s="166"/>
      <c r="FN148" s="166"/>
      <c r="FO148" s="166"/>
      <c r="FP148" s="166"/>
      <c r="FQ148" s="166"/>
      <c r="FR148" s="166"/>
      <c r="FS148" s="166"/>
      <c r="FT148" s="166"/>
      <c r="FU148" s="166"/>
      <c r="FV148" s="166"/>
      <c r="FW148" s="166"/>
      <c r="FX148" s="166"/>
      <c r="FY148" s="166"/>
      <c r="FZ148" s="166"/>
      <c r="GA148" s="166"/>
      <c r="GB148" s="166"/>
      <c r="GC148" s="166"/>
      <c r="GD148" s="166"/>
      <c r="GE148" s="166"/>
      <c r="GF148" s="166"/>
      <c r="GG148" s="166"/>
      <c r="GH148" s="166"/>
      <c r="GI148" s="166"/>
      <c r="GJ148" s="166"/>
      <c r="GK148" s="166"/>
      <c r="GL148" s="166"/>
      <c r="GM148" s="166"/>
      <c r="GN148" s="166"/>
      <c r="GO148" s="166"/>
      <c r="GP148" s="166"/>
      <c r="GQ148" s="166"/>
      <c r="GR148" s="166"/>
      <c r="GS148" s="166"/>
      <c r="GT148" s="166"/>
      <c r="GU148" s="166"/>
      <c r="GV148" s="166"/>
      <c r="GW148" s="166"/>
      <c r="GX148" s="166"/>
      <c r="GY148" s="166"/>
      <c r="GZ148" s="166"/>
      <c r="HA148" s="166"/>
      <c r="HB148" s="166"/>
      <c r="HC148" s="166"/>
      <c r="HD148" s="166"/>
      <c r="HE148" s="166"/>
      <c r="HF148" s="166"/>
      <c r="HG148" s="166"/>
      <c r="HH148" s="166"/>
      <c r="HI148" s="166"/>
      <c r="HJ148" s="166"/>
      <c r="HK148" s="166"/>
      <c r="HL148" s="166"/>
      <c r="HM148" s="166"/>
      <c r="HN148" s="166"/>
      <c r="HO148" s="166"/>
      <c r="HP148" s="166"/>
      <c r="HQ148" s="166"/>
      <c r="HR148" s="166"/>
      <c r="HS148" s="166"/>
      <c r="HT148" s="166"/>
      <c r="HU148" s="166"/>
      <c r="HV148" s="166"/>
      <c r="HW148" s="166"/>
      <c r="HX148" s="166"/>
      <c r="HY148" s="166"/>
      <c r="HZ148" s="166"/>
      <c r="IA148" s="166"/>
      <c r="IB148" s="166"/>
      <c r="IC148" s="166"/>
      <c r="ID148" s="166"/>
      <c r="IE148" s="166"/>
      <c r="IF148" s="166"/>
      <c r="IG148" s="166"/>
      <c r="IH148" s="166"/>
      <c r="II148" s="166"/>
      <c r="IJ148" s="166"/>
      <c r="IK148" s="166"/>
      <c r="IL148" s="166"/>
      <c r="IM148" s="166"/>
      <c r="IN148" s="166"/>
      <c r="IO148" s="166"/>
      <c r="IP148" s="166"/>
      <c r="IQ148" s="166"/>
      <c r="IR148" s="166"/>
      <c r="IS148" s="166"/>
      <c r="IT148" s="166"/>
      <c r="IU148" s="166"/>
      <c r="IV148" s="166"/>
      <c r="IW148" s="166"/>
      <c r="IX148" s="166"/>
      <c r="IY148" s="166"/>
      <c r="IZ148" s="166"/>
      <c r="JA148" s="166"/>
      <c r="JB148" s="166"/>
      <c r="JC148" s="166"/>
      <c r="JD148" s="166"/>
      <c r="JE148" s="166"/>
      <c r="JF148" s="166"/>
      <c r="JG148" s="166"/>
      <c r="JH148" s="166"/>
      <c r="JI148" s="166"/>
      <c r="JJ148" s="166"/>
      <c r="JK148" s="166"/>
      <c r="JL148" s="166"/>
      <c r="JM148" s="166"/>
      <c r="JN148" s="166"/>
      <c r="JO148" s="166"/>
      <c r="JP148" s="166"/>
      <c r="JQ148" s="166"/>
      <c r="JR148" s="166"/>
      <c r="JS148" s="166"/>
      <c r="JT148" s="166"/>
      <c r="JU148" s="166"/>
      <c r="JV148" s="166"/>
      <c r="JW148" s="166"/>
      <c r="JX148" s="166"/>
      <c r="JY148" s="166"/>
      <c r="JZ148" s="166"/>
      <c r="KA148" s="166"/>
      <c r="KB148" s="166"/>
      <c r="KC148" s="166"/>
    </row>
    <row r="149" spans="1:289" s="104" customFormat="1" ht="15.75" x14ac:dyDescent="0.25">
      <c r="A149" s="80" t="s">
        <v>439</v>
      </c>
      <c r="B149" s="107">
        <v>3</v>
      </c>
      <c r="C149" s="107" t="s">
        <v>223</v>
      </c>
      <c r="D149" s="116" t="s">
        <v>192</v>
      </c>
      <c r="E149" s="125">
        <v>43790</v>
      </c>
      <c r="F149" s="125">
        <v>14512416500</v>
      </c>
      <c r="G149" s="125">
        <v>100824</v>
      </c>
      <c r="H149" s="167" t="s">
        <v>0</v>
      </c>
      <c r="I149" s="109" t="s">
        <v>177</v>
      </c>
      <c r="J149" s="107">
        <v>1</v>
      </c>
      <c r="K149" s="131">
        <v>99923</v>
      </c>
      <c r="L149" s="127">
        <v>139880</v>
      </c>
      <c r="M149" s="129">
        <v>48.03</v>
      </c>
      <c r="N149" s="129">
        <v>67.25</v>
      </c>
      <c r="O149" s="129"/>
      <c r="P149" s="129"/>
      <c r="Q149" s="185">
        <v>7</v>
      </c>
      <c r="R149" s="107">
        <v>37.5</v>
      </c>
      <c r="S149" s="107" t="s">
        <v>55</v>
      </c>
      <c r="T149" s="107" t="s">
        <v>28</v>
      </c>
      <c r="U149" s="107" t="s">
        <v>38</v>
      </c>
      <c r="V149" s="107" t="s">
        <v>55</v>
      </c>
      <c r="W149" s="107" t="s">
        <v>55</v>
      </c>
      <c r="X149" s="107"/>
      <c r="Y149" s="107" t="s">
        <v>55</v>
      </c>
      <c r="Z149" s="107" t="s">
        <v>32</v>
      </c>
      <c r="AA149" s="107" t="s">
        <v>35</v>
      </c>
      <c r="AB149" s="107" t="s">
        <v>55</v>
      </c>
      <c r="AC149" s="107"/>
      <c r="AD149" s="107"/>
      <c r="AE149" s="107"/>
      <c r="AF149" s="107"/>
      <c r="AG149" s="107"/>
      <c r="AH149" s="107" t="s">
        <v>55</v>
      </c>
      <c r="AI149" s="107" t="s">
        <v>55</v>
      </c>
      <c r="AJ149" s="107" t="s">
        <v>55</v>
      </c>
      <c r="AK149" s="107" t="s">
        <v>55</v>
      </c>
      <c r="AL149" s="107"/>
      <c r="AM149" s="107"/>
      <c r="AN149" s="107"/>
      <c r="AO149" s="107"/>
      <c r="AP149" s="107"/>
      <c r="AQ149" s="107"/>
      <c r="AR149" s="107" t="s">
        <v>55</v>
      </c>
      <c r="AS149" s="107" t="s">
        <v>55</v>
      </c>
      <c r="AT149" s="107"/>
      <c r="AU149" s="107"/>
      <c r="AV149" s="107" t="s">
        <v>55</v>
      </c>
      <c r="AW149" s="108"/>
      <c r="AX149" s="108"/>
      <c r="AY149" s="108"/>
      <c r="AZ149" s="108"/>
      <c r="BA149" s="108"/>
      <c r="BB149" s="108"/>
      <c r="BC149" s="108"/>
      <c r="BD149" s="108"/>
      <c r="BE149" s="108"/>
    </row>
    <row r="150" spans="1:289" s="104" customFormat="1" ht="15.75" x14ac:dyDescent="0.25">
      <c r="A150" s="80" t="s">
        <v>439</v>
      </c>
      <c r="B150" s="107">
        <v>3</v>
      </c>
      <c r="C150" s="107" t="s">
        <v>223</v>
      </c>
      <c r="D150" s="116" t="s">
        <v>192</v>
      </c>
      <c r="E150" s="125">
        <v>43790</v>
      </c>
      <c r="F150" s="125">
        <v>14512416500</v>
      </c>
      <c r="G150" s="125">
        <v>100824</v>
      </c>
      <c r="H150" s="167" t="s">
        <v>57</v>
      </c>
      <c r="I150" s="109" t="s">
        <v>177</v>
      </c>
      <c r="J150" s="107">
        <v>1</v>
      </c>
      <c r="K150" s="217">
        <v>65811</v>
      </c>
      <c r="L150" s="218">
        <v>92144</v>
      </c>
      <c r="M150" s="224">
        <v>31.64</v>
      </c>
      <c r="N150" s="224">
        <v>44.3</v>
      </c>
      <c r="O150" s="224"/>
      <c r="P150" s="224"/>
      <c r="Q150" s="107">
        <v>11</v>
      </c>
      <c r="R150" s="107">
        <v>40</v>
      </c>
      <c r="S150" s="107" t="s">
        <v>262</v>
      </c>
      <c r="T150" s="107" t="s">
        <v>27</v>
      </c>
      <c r="U150" s="107"/>
      <c r="V150" s="107"/>
      <c r="W150" s="107"/>
      <c r="X150" s="107" t="s">
        <v>38</v>
      </c>
      <c r="Y150" s="107" t="s">
        <v>262</v>
      </c>
      <c r="Z150" s="107"/>
      <c r="AA150" s="107" t="s">
        <v>35</v>
      </c>
      <c r="AB150" s="107"/>
      <c r="AC150" s="107" t="s">
        <v>261</v>
      </c>
      <c r="AD150" s="107" t="s">
        <v>261</v>
      </c>
      <c r="AE150" s="107" t="s">
        <v>261</v>
      </c>
      <c r="AF150" s="107" t="s">
        <v>261</v>
      </c>
      <c r="AG150" s="107" t="s">
        <v>261</v>
      </c>
      <c r="AH150" s="107" t="s">
        <v>262</v>
      </c>
      <c r="AI150" s="107" t="s">
        <v>262</v>
      </c>
      <c r="AJ150" s="107" t="s">
        <v>262</v>
      </c>
      <c r="AK150" s="107" t="s">
        <v>261</v>
      </c>
      <c r="AL150" s="107" t="s">
        <v>261</v>
      </c>
      <c r="AM150" s="107" t="s">
        <v>261</v>
      </c>
      <c r="AN150" s="107" t="s">
        <v>262</v>
      </c>
      <c r="AO150" s="107" t="s">
        <v>262</v>
      </c>
      <c r="AP150" s="107" t="s">
        <v>262</v>
      </c>
      <c r="AQ150" s="107" t="s">
        <v>261</v>
      </c>
      <c r="AR150" s="107" t="s">
        <v>262</v>
      </c>
      <c r="AS150" s="107" t="s">
        <v>262</v>
      </c>
      <c r="AT150" s="107" t="s">
        <v>261</v>
      </c>
      <c r="AU150" s="107" t="s">
        <v>261</v>
      </c>
      <c r="AV150" s="107" t="s">
        <v>262</v>
      </c>
      <c r="AW150" s="108"/>
      <c r="AX150" s="108"/>
      <c r="AY150" s="108"/>
      <c r="AZ150" s="108"/>
      <c r="BA150" s="108"/>
      <c r="BB150" s="108"/>
      <c r="BC150" s="108"/>
      <c r="BD150" s="108"/>
      <c r="BE150" s="108"/>
    </row>
    <row r="151" spans="1:289" s="162" customFormat="1" ht="15.75" x14ac:dyDescent="0.25">
      <c r="A151" s="80" t="s">
        <v>439</v>
      </c>
      <c r="B151" s="165">
        <v>3</v>
      </c>
      <c r="C151" s="165" t="s">
        <v>223</v>
      </c>
      <c r="D151" s="187" t="s">
        <v>192</v>
      </c>
      <c r="E151" s="197">
        <v>43790</v>
      </c>
      <c r="F151" s="197">
        <v>14512416500</v>
      </c>
      <c r="G151" s="197">
        <v>100824</v>
      </c>
      <c r="H151" s="167" t="s">
        <v>295</v>
      </c>
      <c r="I151" s="167" t="s">
        <v>173</v>
      </c>
      <c r="J151" s="165">
        <v>2</v>
      </c>
      <c r="K151" s="207">
        <v>54308</v>
      </c>
      <c r="L151" s="199">
        <v>76148</v>
      </c>
      <c r="M151" s="204">
        <v>26.1</v>
      </c>
      <c r="N151" s="204">
        <v>36.6</v>
      </c>
      <c r="O151" s="204"/>
      <c r="P151" s="204"/>
      <c r="Q151" s="165">
        <v>11</v>
      </c>
      <c r="R151" s="165">
        <v>40</v>
      </c>
      <c r="S151" s="165" t="s">
        <v>261</v>
      </c>
      <c r="T151" s="165" t="s">
        <v>29</v>
      </c>
      <c r="U151" s="165"/>
      <c r="V151" s="165"/>
      <c r="W151" s="165"/>
      <c r="X151" s="165" t="s">
        <v>38</v>
      </c>
      <c r="Y151" s="165" t="s">
        <v>262</v>
      </c>
      <c r="Z151" s="165"/>
      <c r="AA151" s="165" t="s">
        <v>35</v>
      </c>
      <c r="AB151" s="165" t="s">
        <v>261</v>
      </c>
      <c r="AC151" s="165"/>
      <c r="AD151" s="165" t="s">
        <v>261</v>
      </c>
      <c r="AE151" s="165" t="s">
        <v>261</v>
      </c>
      <c r="AF151" s="165"/>
      <c r="AG151" s="165" t="s">
        <v>261</v>
      </c>
      <c r="AH151" s="165" t="s">
        <v>261</v>
      </c>
      <c r="AI151" s="165" t="s">
        <v>261</v>
      </c>
      <c r="AJ151" s="165" t="s">
        <v>261</v>
      </c>
      <c r="AK151" s="165"/>
      <c r="AL151" s="165" t="s">
        <v>261</v>
      </c>
      <c r="AM151" s="165"/>
      <c r="AN151" s="165"/>
      <c r="AO151" s="165"/>
      <c r="AP151" s="165"/>
      <c r="AQ151" s="165" t="s">
        <v>262</v>
      </c>
      <c r="AR151" s="165" t="s">
        <v>262</v>
      </c>
      <c r="AS151" s="165"/>
      <c r="AT151" s="165" t="s">
        <v>261</v>
      </c>
      <c r="AU151" s="165" t="s">
        <v>262</v>
      </c>
      <c r="AV151" s="165" t="s">
        <v>261</v>
      </c>
      <c r="AW151" s="166"/>
      <c r="AX151" s="166"/>
      <c r="AY151" s="166"/>
      <c r="AZ151" s="166"/>
      <c r="BA151" s="166"/>
      <c r="BB151" s="166"/>
      <c r="BC151" s="166"/>
      <c r="BD151" s="166"/>
      <c r="BE151" s="166"/>
    </row>
    <row r="152" spans="1:289" s="162" customFormat="1" ht="15.75" x14ac:dyDescent="0.25">
      <c r="A152" s="80" t="s">
        <v>439</v>
      </c>
      <c r="B152" s="165">
        <v>3</v>
      </c>
      <c r="C152" s="165" t="s">
        <v>223</v>
      </c>
      <c r="D152" s="187" t="s">
        <v>192</v>
      </c>
      <c r="E152" s="197">
        <v>43790</v>
      </c>
      <c r="F152" s="197">
        <v>14512416500</v>
      </c>
      <c r="G152" s="197">
        <v>100824</v>
      </c>
      <c r="H152" s="167" t="s">
        <v>297</v>
      </c>
      <c r="I152" s="167" t="s">
        <v>173</v>
      </c>
      <c r="J152" s="165">
        <v>3</v>
      </c>
      <c r="K152" s="207">
        <v>62233</v>
      </c>
      <c r="L152" s="199">
        <v>87131</v>
      </c>
      <c r="M152" s="204">
        <v>29.92</v>
      </c>
      <c r="N152" s="204">
        <v>41.89</v>
      </c>
      <c r="O152" s="204"/>
      <c r="P152" s="204"/>
      <c r="Q152" s="165">
        <v>6</v>
      </c>
      <c r="R152" s="165">
        <v>40</v>
      </c>
      <c r="S152" s="187"/>
      <c r="T152" s="165" t="s">
        <v>28</v>
      </c>
      <c r="U152" s="187"/>
      <c r="V152" s="165" t="s">
        <v>262</v>
      </c>
      <c r="W152" s="187"/>
      <c r="X152" s="187"/>
      <c r="Y152" s="165" t="s">
        <v>262</v>
      </c>
      <c r="Z152" s="165"/>
      <c r="AA152" s="165" t="s">
        <v>296</v>
      </c>
      <c r="AB152" s="165" t="s">
        <v>262</v>
      </c>
      <c r="AC152" s="165"/>
      <c r="AD152" s="165" t="s">
        <v>262</v>
      </c>
      <c r="AE152" s="165" t="s">
        <v>262</v>
      </c>
      <c r="AF152" s="165" t="s">
        <v>262</v>
      </c>
      <c r="AG152" s="165" t="s">
        <v>262</v>
      </c>
      <c r="AH152" s="165" t="s">
        <v>262</v>
      </c>
      <c r="AI152" s="165"/>
      <c r="AJ152" s="165"/>
      <c r="AK152" s="165" t="s">
        <v>262</v>
      </c>
      <c r="AL152" s="165" t="s">
        <v>262</v>
      </c>
      <c r="AM152" s="165" t="s">
        <v>262</v>
      </c>
      <c r="AN152" s="165" t="s">
        <v>262</v>
      </c>
      <c r="AO152" s="165"/>
      <c r="AP152" s="165"/>
      <c r="AQ152" s="165" t="s">
        <v>262</v>
      </c>
      <c r="AR152" s="165" t="s">
        <v>262</v>
      </c>
      <c r="AS152" s="165"/>
      <c r="AT152" s="165" t="s">
        <v>262</v>
      </c>
      <c r="AU152" s="165" t="s">
        <v>262</v>
      </c>
      <c r="AV152" s="165"/>
      <c r="AW152" s="166"/>
      <c r="AX152" s="166"/>
      <c r="AY152" s="166"/>
      <c r="AZ152" s="166"/>
      <c r="BA152" s="166"/>
      <c r="BB152" s="166"/>
      <c r="BC152" s="166"/>
      <c r="BD152" s="166"/>
      <c r="BE152" s="166"/>
    </row>
    <row r="153" spans="1:289" s="162" customFormat="1" ht="15.75" x14ac:dyDescent="0.25">
      <c r="A153" s="80" t="s">
        <v>439</v>
      </c>
      <c r="B153" s="165">
        <v>3</v>
      </c>
      <c r="C153" s="165" t="s">
        <v>223</v>
      </c>
      <c r="D153" s="187" t="s">
        <v>192</v>
      </c>
      <c r="E153" s="197">
        <v>43790</v>
      </c>
      <c r="F153" s="197">
        <v>14512416500</v>
      </c>
      <c r="G153" s="197">
        <v>100824</v>
      </c>
      <c r="H153" s="191" t="s">
        <v>298</v>
      </c>
      <c r="I153" s="191" t="s">
        <v>173</v>
      </c>
      <c r="J153" s="165">
        <v>0</v>
      </c>
      <c r="K153" s="207">
        <v>71261</v>
      </c>
      <c r="L153" s="199">
        <v>99715</v>
      </c>
      <c r="M153" s="204">
        <v>34.26</v>
      </c>
      <c r="N153" s="204">
        <v>47.94</v>
      </c>
      <c r="O153" s="204"/>
      <c r="P153" s="204"/>
      <c r="Q153" s="165">
        <v>6</v>
      </c>
      <c r="R153" s="165">
        <v>40</v>
      </c>
      <c r="S153" s="187"/>
      <c r="T153" s="165" t="s">
        <v>28</v>
      </c>
      <c r="U153" s="187"/>
      <c r="V153" s="165" t="s">
        <v>262</v>
      </c>
      <c r="W153" s="187"/>
      <c r="X153" s="187"/>
      <c r="Y153" s="165" t="s">
        <v>262</v>
      </c>
      <c r="Z153" s="165"/>
      <c r="AA153" s="165" t="s">
        <v>35</v>
      </c>
      <c r="AB153" s="165" t="s">
        <v>261</v>
      </c>
      <c r="AC153" s="165"/>
      <c r="AD153" s="165"/>
      <c r="AE153" s="165" t="s">
        <v>262</v>
      </c>
      <c r="AF153" s="165"/>
      <c r="AG153" s="165"/>
      <c r="AH153" s="165" t="s">
        <v>262</v>
      </c>
      <c r="AI153" s="165" t="s">
        <v>262</v>
      </c>
      <c r="AJ153" s="165" t="s">
        <v>262</v>
      </c>
      <c r="AK153" s="165"/>
      <c r="AL153" s="165"/>
      <c r="AM153" s="165"/>
      <c r="AN153" s="165"/>
      <c r="AO153" s="165"/>
      <c r="AP153" s="165" t="s">
        <v>262</v>
      </c>
      <c r="AQ153" s="165"/>
      <c r="AR153" s="165" t="s">
        <v>262</v>
      </c>
      <c r="AS153" s="165"/>
      <c r="AT153" s="165"/>
      <c r="AU153" s="165" t="s">
        <v>262</v>
      </c>
      <c r="AV153" s="165" t="s">
        <v>262</v>
      </c>
      <c r="AW153" s="166"/>
      <c r="AX153" s="166"/>
      <c r="AY153" s="166"/>
      <c r="AZ153" s="166"/>
      <c r="BA153" s="166"/>
      <c r="BB153" s="166"/>
      <c r="BC153" s="166"/>
      <c r="BD153" s="166"/>
      <c r="BE153" s="166"/>
    </row>
    <row r="154" spans="1:289" s="162" customFormat="1" ht="15.75" x14ac:dyDescent="0.25">
      <c r="A154" s="80" t="s">
        <v>439</v>
      </c>
      <c r="B154" s="165">
        <v>3</v>
      </c>
      <c r="C154" s="165" t="s">
        <v>223</v>
      </c>
      <c r="D154" s="187" t="s">
        <v>192</v>
      </c>
      <c r="E154" s="197">
        <v>43790</v>
      </c>
      <c r="F154" s="197">
        <v>14512416500</v>
      </c>
      <c r="G154" s="197">
        <v>100824</v>
      </c>
      <c r="H154" s="167" t="s">
        <v>299</v>
      </c>
      <c r="I154" s="167" t="s">
        <v>173</v>
      </c>
      <c r="J154" s="165">
        <v>1</v>
      </c>
      <c r="K154" s="207">
        <v>71260</v>
      </c>
      <c r="L154" s="199">
        <v>99715</v>
      </c>
      <c r="M154" s="204">
        <v>34.26</v>
      </c>
      <c r="N154" s="204">
        <v>47.94</v>
      </c>
      <c r="O154" s="204"/>
      <c r="P154" s="204"/>
      <c r="Q154" s="165">
        <v>6</v>
      </c>
      <c r="R154" s="165">
        <v>40</v>
      </c>
      <c r="S154" s="187"/>
      <c r="T154" s="165" t="s">
        <v>28</v>
      </c>
      <c r="U154" s="187"/>
      <c r="V154" s="165" t="s">
        <v>262</v>
      </c>
      <c r="W154" s="187"/>
      <c r="X154" s="187"/>
      <c r="Y154" s="165" t="s">
        <v>262</v>
      </c>
      <c r="Z154" s="165"/>
      <c r="AA154" s="165" t="s">
        <v>34</v>
      </c>
      <c r="AB154" s="165" t="s">
        <v>261</v>
      </c>
      <c r="AC154" s="165"/>
      <c r="AD154" s="165"/>
      <c r="AE154" s="165" t="s">
        <v>262</v>
      </c>
      <c r="AF154" s="165" t="s">
        <v>262</v>
      </c>
      <c r="AG154" s="165" t="s">
        <v>262</v>
      </c>
      <c r="AH154" s="165" t="s">
        <v>262</v>
      </c>
      <c r="AI154" s="165" t="s">
        <v>262</v>
      </c>
      <c r="AJ154" s="165" t="s">
        <v>262</v>
      </c>
      <c r="AK154" s="165" t="s">
        <v>262</v>
      </c>
      <c r="AL154" s="165" t="s">
        <v>262</v>
      </c>
      <c r="AM154" s="165" t="s">
        <v>262</v>
      </c>
      <c r="AN154" s="165"/>
      <c r="AO154" s="165"/>
      <c r="AP154" s="165" t="s">
        <v>262</v>
      </c>
      <c r="AQ154" s="165"/>
      <c r="AR154" s="165" t="s">
        <v>262</v>
      </c>
      <c r="AS154" s="165"/>
      <c r="AT154" s="165"/>
      <c r="AU154" s="165" t="s">
        <v>262</v>
      </c>
      <c r="AV154" s="165" t="s">
        <v>262</v>
      </c>
      <c r="AW154" s="166"/>
      <c r="AX154" s="166"/>
      <c r="AY154" s="166"/>
      <c r="AZ154" s="166"/>
      <c r="BA154" s="166"/>
      <c r="BB154" s="166"/>
      <c r="BC154" s="166"/>
      <c r="BD154" s="166"/>
      <c r="BE154" s="166"/>
    </row>
    <row r="155" spans="1:289" s="162" customFormat="1" ht="15.75" x14ac:dyDescent="0.25">
      <c r="A155" s="80" t="s">
        <v>439</v>
      </c>
      <c r="B155" s="165">
        <v>3</v>
      </c>
      <c r="C155" s="165" t="s">
        <v>223</v>
      </c>
      <c r="D155" s="187" t="s">
        <v>192</v>
      </c>
      <c r="E155" s="197">
        <v>43790</v>
      </c>
      <c r="F155" s="197">
        <v>14512416500</v>
      </c>
      <c r="G155" s="197">
        <v>100824</v>
      </c>
      <c r="H155" s="191" t="s">
        <v>384</v>
      </c>
      <c r="I155" s="167" t="s">
        <v>176</v>
      </c>
      <c r="J155" s="165">
        <v>2</v>
      </c>
      <c r="K155" s="207">
        <v>44366</v>
      </c>
      <c r="L155" s="199">
        <v>62129</v>
      </c>
      <c r="M155" s="204">
        <v>21.32</v>
      </c>
      <c r="N155" s="204">
        <v>29.87</v>
      </c>
      <c r="O155" s="204"/>
      <c r="P155" s="204"/>
      <c r="Q155" s="165">
        <v>5</v>
      </c>
      <c r="R155" s="165">
        <v>40</v>
      </c>
      <c r="S155" s="165"/>
      <c r="T155" s="165" t="s">
        <v>262</v>
      </c>
      <c r="U155" s="165" t="s">
        <v>38</v>
      </c>
      <c r="V155" s="165" t="s">
        <v>262</v>
      </c>
      <c r="W155" s="165"/>
      <c r="X155" s="165" t="s">
        <v>38</v>
      </c>
      <c r="Y155" s="165" t="s">
        <v>262</v>
      </c>
      <c r="Z155" s="165"/>
      <c r="AA155" s="165" t="s">
        <v>35</v>
      </c>
      <c r="AB155" s="165" t="s">
        <v>261</v>
      </c>
      <c r="AC155" s="165" t="s">
        <v>262</v>
      </c>
      <c r="AD155" s="165"/>
      <c r="AE155" s="165" t="s">
        <v>262</v>
      </c>
      <c r="AF155" s="165"/>
      <c r="AG155" s="165"/>
      <c r="AH155" s="165" t="s">
        <v>262</v>
      </c>
      <c r="AI155" s="165" t="s">
        <v>262</v>
      </c>
      <c r="AJ155" s="165" t="s">
        <v>262</v>
      </c>
      <c r="AK155" s="165"/>
      <c r="AL155" s="165"/>
      <c r="AM155" s="165"/>
      <c r="AN155" s="165" t="s">
        <v>262</v>
      </c>
      <c r="AO155" s="165" t="s">
        <v>261</v>
      </c>
      <c r="AP155" s="165" t="s">
        <v>262</v>
      </c>
      <c r="AQ155" s="165" t="s">
        <v>262</v>
      </c>
      <c r="AR155" s="165" t="s">
        <v>262</v>
      </c>
      <c r="AS155" s="165" t="s">
        <v>262</v>
      </c>
      <c r="AT155" s="165"/>
      <c r="AU155" s="165" t="s">
        <v>262</v>
      </c>
      <c r="AV155" s="165" t="s">
        <v>262</v>
      </c>
      <c r="AW155" s="166"/>
      <c r="AX155" s="166"/>
      <c r="AY155" s="166"/>
      <c r="AZ155" s="166"/>
      <c r="BA155" s="166"/>
      <c r="BB155" s="166"/>
      <c r="BC155" s="166"/>
      <c r="BD155" s="166"/>
      <c r="BE155" s="166"/>
    </row>
    <row r="156" spans="1:289" s="162" customFormat="1" ht="15.75" x14ac:dyDescent="0.25">
      <c r="A156" s="80" t="s">
        <v>439</v>
      </c>
      <c r="B156" s="165">
        <v>3</v>
      </c>
      <c r="C156" s="165" t="s">
        <v>223</v>
      </c>
      <c r="D156" s="187" t="s">
        <v>192</v>
      </c>
      <c r="E156" s="197">
        <v>43790</v>
      </c>
      <c r="F156" s="197">
        <v>14512416500</v>
      </c>
      <c r="G156" s="197">
        <v>100824</v>
      </c>
      <c r="H156" s="191" t="s">
        <v>88</v>
      </c>
      <c r="I156" s="167" t="s">
        <v>176</v>
      </c>
      <c r="J156" s="165">
        <v>3</v>
      </c>
      <c r="K156" s="207">
        <v>50793</v>
      </c>
      <c r="L156" s="199">
        <v>71115</v>
      </c>
      <c r="M156" s="204">
        <v>24.42</v>
      </c>
      <c r="N156" s="204">
        <v>34.19</v>
      </c>
      <c r="O156" s="204"/>
      <c r="P156" s="204"/>
      <c r="Q156" s="165">
        <v>5</v>
      </c>
      <c r="R156" s="165">
        <v>40</v>
      </c>
      <c r="S156" s="165"/>
      <c r="T156" s="165" t="s">
        <v>262</v>
      </c>
      <c r="U156" s="165" t="s">
        <v>38</v>
      </c>
      <c r="V156" s="165" t="s">
        <v>262</v>
      </c>
      <c r="W156" s="165"/>
      <c r="X156" s="165" t="s">
        <v>38</v>
      </c>
      <c r="Y156" s="165" t="s">
        <v>262</v>
      </c>
      <c r="Z156" s="165"/>
      <c r="AA156" s="165" t="s">
        <v>35</v>
      </c>
      <c r="AB156" s="165" t="s">
        <v>261</v>
      </c>
      <c r="AC156" s="165" t="s">
        <v>261</v>
      </c>
      <c r="AD156" s="165"/>
      <c r="AE156" s="165"/>
      <c r="AF156" s="165"/>
      <c r="AG156" s="165" t="s">
        <v>38</v>
      </c>
      <c r="AH156" s="165" t="s">
        <v>262</v>
      </c>
      <c r="AI156" s="165" t="s">
        <v>262</v>
      </c>
      <c r="AJ156" s="165" t="s">
        <v>262</v>
      </c>
      <c r="AK156" s="165"/>
      <c r="AL156" s="165"/>
      <c r="AM156" s="165"/>
      <c r="AN156" s="165"/>
      <c r="AO156" s="165"/>
      <c r="AP156" s="165"/>
      <c r="AQ156" s="165"/>
      <c r="AR156" s="165" t="s">
        <v>262</v>
      </c>
      <c r="AS156" s="165"/>
      <c r="AT156" s="165"/>
      <c r="AU156" s="165" t="s">
        <v>262</v>
      </c>
      <c r="AV156" s="165" t="s">
        <v>262</v>
      </c>
      <c r="AW156" s="166"/>
      <c r="AX156" s="166"/>
      <c r="AY156" s="166"/>
      <c r="AZ156" s="166"/>
      <c r="BA156" s="166"/>
      <c r="BB156" s="166"/>
      <c r="BC156" s="166"/>
      <c r="BD156" s="166"/>
      <c r="BE156" s="166"/>
    </row>
    <row r="157" spans="1:289" x14ac:dyDescent="0.25">
      <c r="A157" s="80" t="s">
        <v>439</v>
      </c>
      <c r="B157" s="190">
        <v>3</v>
      </c>
      <c r="C157" s="190" t="s">
        <v>223</v>
      </c>
      <c r="D157" s="182" t="s">
        <v>195</v>
      </c>
      <c r="E157" s="198">
        <v>52873</v>
      </c>
      <c r="F157" s="198">
        <v>18635100000</v>
      </c>
      <c r="G157" s="198">
        <v>105123</v>
      </c>
      <c r="H157" s="182" t="s">
        <v>0</v>
      </c>
      <c r="I157" s="179" t="s">
        <v>177</v>
      </c>
      <c r="J157" s="190">
        <v>1</v>
      </c>
      <c r="K157" s="209">
        <v>104321</v>
      </c>
      <c r="L157" s="223">
        <v>153111</v>
      </c>
      <c r="M157" s="205">
        <v>50.154326923076923</v>
      </c>
      <c r="N157" s="205">
        <v>73.611057692307696</v>
      </c>
      <c r="O157" s="204"/>
      <c r="P157" s="204"/>
      <c r="Q157" s="165">
        <v>12</v>
      </c>
      <c r="R157" s="165">
        <v>40</v>
      </c>
      <c r="S157" s="21" t="s">
        <v>55</v>
      </c>
      <c r="T157" s="165" t="s">
        <v>27</v>
      </c>
      <c r="U157" s="165" t="s">
        <v>38</v>
      </c>
      <c r="V157" s="165" t="s">
        <v>55</v>
      </c>
      <c r="W157" s="165"/>
      <c r="X157" s="165" t="s">
        <v>31</v>
      </c>
      <c r="Y157" s="165" t="s">
        <v>55</v>
      </c>
      <c r="Z157" s="165"/>
      <c r="AA157" s="165" t="s">
        <v>35</v>
      </c>
      <c r="AB157" s="165" t="s">
        <v>55</v>
      </c>
      <c r="AC157" s="165" t="s">
        <v>55</v>
      </c>
      <c r="AD157" s="165" t="s">
        <v>55</v>
      </c>
      <c r="AE157" s="165" t="s">
        <v>55</v>
      </c>
      <c r="AF157" s="165" t="s">
        <v>55</v>
      </c>
      <c r="AG157" s="165" t="s">
        <v>55</v>
      </c>
      <c r="AH157" s="165" t="s">
        <v>55</v>
      </c>
      <c r="AI157" s="165" t="s">
        <v>55</v>
      </c>
      <c r="AJ157" s="165" t="s">
        <v>55</v>
      </c>
      <c r="AK157" s="165" t="s">
        <v>55</v>
      </c>
      <c r="AL157" s="165" t="s">
        <v>55</v>
      </c>
      <c r="AM157" s="165"/>
      <c r="AN157" s="165" t="s">
        <v>55</v>
      </c>
      <c r="AO157" s="165" t="s">
        <v>55</v>
      </c>
      <c r="AP157" s="165" t="s">
        <v>38</v>
      </c>
      <c r="AQ157" s="165" t="s">
        <v>260</v>
      </c>
      <c r="AR157" s="165" t="s">
        <v>55</v>
      </c>
      <c r="AS157" s="165" t="s">
        <v>55</v>
      </c>
      <c r="AT157" s="165" t="s">
        <v>55</v>
      </c>
      <c r="AU157" s="165" t="s">
        <v>55</v>
      </c>
      <c r="AV157" s="165" t="s">
        <v>260</v>
      </c>
      <c r="AW157" s="166"/>
      <c r="AX157" s="166"/>
      <c r="AY157" s="166"/>
      <c r="AZ157" s="166"/>
      <c r="BA157" s="166"/>
      <c r="BB157" s="166"/>
      <c r="BC157" s="166"/>
      <c r="BD157" s="166"/>
      <c r="BE157" s="166"/>
    </row>
    <row r="158" spans="1:289" x14ac:dyDescent="0.25">
      <c r="A158" s="80" t="s">
        <v>439</v>
      </c>
      <c r="B158" s="190">
        <v>3</v>
      </c>
      <c r="C158" s="190" t="s">
        <v>223</v>
      </c>
      <c r="D158" s="182" t="s">
        <v>195</v>
      </c>
      <c r="E158" s="198">
        <v>52873</v>
      </c>
      <c r="F158" s="198">
        <v>18635100000</v>
      </c>
      <c r="G158" s="198">
        <v>105123</v>
      </c>
      <c r="H158" s="182" t="s">
        <v>1</v>
      </c>
      <c r="I158" s="179" t="s">
        <v>177</v>
      </c>
      <c r="J158" s="190">
        <v>1</v>
      </c>
      <c r="K158" s="209">
        <v>81738</v>
      </c>
      <c r="L158" s="201">
        <v>119966</v>
      </c>
      <c r="M158" s="205">
        <v>39.297115384615381</v>
      </c>
      <c r="N158" s="205">
        <v>57.675961538461536</v>
      </c>
      <c r="O158" s="205"/>
      <c r="P158" s="205"/>
      <c r="Q158" s="190">
        <v>12</v>
      </c>
      <c r="R158" s="190">
        <v>40</v>
      </c>
      <c r="S158" s="190" t="s">
        <v>55</v>
      </c>
      <c r="T158" s="190" t="s">
        <v>27</v>
      </c>
      <c r="U158" s="190"/>
      <c r="V158" s="190" t="s">
        <v>55</v>
      </c>
      <c r="W158" s="190"/>
      <c r="X158" s="190" t="s">
        <v>31</v>
      </c>
      <c r="Y158" s="190" t="s">
        <v>55</v>
      </c>
      <c r="Z158" s="190" t="s">
        <v>38</v>
      </c>
      <c r="AA158" s="3" t="s">
        <v>35</v>
      </c>
      <c r="AB158" s="21" t="s">
        <v>55</v>
      </c>
      <c r="AC158" s="21" t="s">
        <v>55</v>
      </c>
      <c r="AD158" s="21" t="s">
        <v>55</v>
      </c>
      <c r="AE158" s="21" t="s">
        <v>55</v>
      </c>
      <c r="AF158" s="21" t="s">
        <v>55</v>
      </c>
      <c r="AG158" s="21" t="s">
        <v>55</v>
      </c>
      <c r="AH158" s="21" t="s">
        <v>55</v>
      </c>
      <c r="AI158" s="21" t="s">
        <v>55</v>
      </c>
      <c r="AJ158" s="21" t="s">
        <v>55</v>
      </c>
      <c r="AK158" s="21" t="s">
        <v>55</v>
      </c>
      <c r="AL158" s="21" t="s">
        <v>55</v>
      </c>
      <c r="AM158" s="21"/>
      <c r="AN158" s="21" t="s">
        <v>55</v>
      </c>
      <c r="AO158" s="21" t="s">
        <v>55</v>
      </c>
      <c r="AP158" s="21"/>
      <c r="AQ158" s="21" t="s">
        <v>260</v>
      </c>
      <c r="AR158" s="21" t="s">
        <v>55</v>
      </c>
      <c r="AS158" s="21" t="s">
        <v>55</v>
      </c>
      <c r="AT158" s="21" t="s">
        <v>55</v>
      </c>
      <c r="AU158" s="21" t="s">
        <v>55</v>
      </c>
      <c r="AV158" s="21" t="s">
        <v>55</v>
      </c>
      <c r="AW158" s="166"/>
      <c r="AX158" s="166"/>
      <c r="AY158" s="166"/>
      <c r="AZ158" s="166"/>
      <c r="BA158" s="166"/>
      <c r="BB158" s="166"/>
      <c r="BC158" s="166"/>
      <c r="BD158" s="166"/>
      <c r="BE158" s="166"/>
    </row>
    <row r="159" spans="1:289" x14ac:dyDescent="0.25">
      <c r="A159" s="80" t="s">
        <v>439</v>
      </c>
      <c r="B159" s="190">
        <v>3</v>
      </c>
      <c r="C159" s="190" t="s">
        <v>223</v>
      </c>
      <c r="D159" s="182" t="s">
        <v>195</v>
      </c>
      <c r="E159" s="198">
        <v>52873</v>
      </c>
      <c r="F159" s="198">
        <v>18635100000</v>
      </c>
      <c r="G159" s="198">
        <v>105123</v>
      </c>
      <c r="H159" s="182" t="s">
        <v>243</v>
      </c>
      <c r="I159" s="179" t="s">
        <v>173</v>
      </c>
      <c r="J159" s="190">
        <v>5</v>
      </c>
      <c r="K159" s="209">
        <v>67246</v>
      </c>
      <c r="L159" s="201">
        <v>98697</v>
      </c>
      <c r="M159" s="205">
        <v>32.329807692307689</v>
      </c>
      <c r="N159" s="205">
        <v>47.450480769230772</v>
      </c>
      <c r="O159" s="205"/>
      <c r="P159" s="205"/>
      <c r="Q159" s="190">
        <v>12</v>
      </c>
      <c r="R159" s="190">
        <v>40</v>
      </c>
      <c r="S159" s="190" t="s">
        <v>55</v>
      </c>
      <c r="T159" s="190" t="s">
        <v>28</v>
      </c>
      <c r="U159" s="190"/>
      <c r="V159" s="190" t="s">
        <v>55</v>
      </c>
      <c r="W159" s="190"/>
      <c r="X159" s="190"/>
      <c r="Y159" s="190" t="s">
        <v>55</v>
      </c>
      <c r="Z159" s="190" t="s">
        <v>32</v>
      </c>
      <c r="AA159" s="3" t="s">
        <v>35</v>
      </c>
      <c r="AB159" s="21"/>
      <c r="AC159" s="21"/>
      <c r="AD159" s="21"/>
      <c r="AE159" s="21" t="s">
        <v>38</v>
      </c>
      <c r="AF159" s="21" t="s">
        <v>55</v>
      </c>
      <c r="AG159" s="21" t="s">
        <v>55</v>
      </c>
      <c r="AH159" s="21" t="s">
        <v>55</v>
      </c>
      <c r="AI159" s="21" t="s">
        <v>55</v>
      </c>
      <c r="AJ159" s="21" t="s">
        <v>55</v>
      </c>
      <c r="AK159" s="21" t="s">
        <v>55</v>
      </c>
      <c r="AL159" s="21" t="s">
        <v>55</v>
      </c>
      <c r="AM159" s="21"/>
      <c r="AN159" s="21" t="s">
        <v>55</v>
      </c>
      <c r="AO159" s="21" t="s">
        <v>55</v>
      </c>
      <c r="AP159" s="21"/>
      <c r="AQ159" s="21" t="s">
        <v>260</v>
      </c>
      <c r="AR159" s="21" t="s">
        <v>55</v>
      </c>
      <c r="AS159" s="21"/>
      <c r="AT159" s="21"/>
      <c r="AU159" s="21" t="s">
        <v>55</v>
      </c>
      <c r="AV159" s="21" t="s">
        <v>55</v>
      </c>
      <c r="AW159" s="166"/>
      <c r="AX159" s="166"/>
      <c r="AY159" s="166"/>
      <c r="AZ159" s="166"/>
      <c r="BA159" s="166"/>
      <c r="BB159" s="166"/>
      <c r="BC159" s="166"/>
      <c r="BD159" s="166"/>
      <c r="BE159" s="166"/>
    </row>
    <row r="160" spans="1:289" x14ac:dyDescent="0.25">
      <c r="A160" s="80" t="s">
        <v>439</v>
      </c>
      <c r="B160" s="190">
        <v>3</v>
      </c>
      <c r="C160" s="190" t="s">
        <v>223</v>
      </c>
      <c r="D160" s="182" t="s">
        <v>195</v>
      </c>
      <c r="E160" s="198">
        <v>52873</v>
      </c>
      <c r="F160" s="198">
        <v>18635100000</v>
      </c>
      <c r="G160" s="198">
        <v>105123</v>
      </c>
      <c r="H160" s="179" t="s">
        <v>61</v>
      </c>
      <c r="I160" s="179" t="s">
        <v>173</v>
      </c>
      <c r="J160" s="190">
        <v>6</v>
      </c>
      <c r="K160" s="209">
        <v>60994</v>
      </c>
      <c r="L160" s="201">
        <v>89521</v>
      </c>
      <c r="M160" s="205">
        <v>29.324038461538461</v>
      </c>
      <c r="N160" s="205">
        <v>43.038942307692309</v>
      </c>
      <c r="O160" s="205"/>
      <c r="P160" s="205"/>
      <c r="Q160" s="190">
        <v>12</v>
      </c>
      <c r="R160" s="190">
        <v>40</v>
      </c>
      <c r="S160" s="190" t="s">
        <v>55</v>
      </c>
      <c r="T160" s="190" t="s">
        <v>28</v>
      </c>
      <c r="U160" s="190"/>
      <c r="V160" s="190" t="s">
        <v>55</v>
      </c>
      <c r="W160" s="190"/>
      <c r="X160" s="190" t="s">
        <v>38</v>
      </c>
      <c r="Y160" s="190" t="s">
        <v>55</v>
      </c>
      <c r="Z160" s="190" t="s">
        <v>32</v>
      </c>
      <c r="AA160" s="3" t="s">
        <v>35</v>
      </c>
      <c r="AB160" s="190"/>
      <c r="AC160" s="190" t="s">
        <v>38</v>
      </c>
      <c r="AD160" s="190"/>
      <c r="AE160" s="190" t="s">
        <v>38</v>
      </c>
      <c r="AF160" s="190" t="s">
        <v>55</v>
      </c>
      <c r="AG160" s="190"/>
      <c r="AH160" s="190" t="s">
        <v>55</v>
      </c>
      <c r="AI160" s="190" t="s">
        <v>55</v>
      </c>
      <c r="AJ160" s="190" t="s">
        <v>55</v>
      </c>
      <c r="AK160" s="190" t="s">
        <v>55</v>
      </c>
      <c r="AL160" s="190" t="s">
        <v>55</v>
      </c>
      <c r="AM160" s="190"/>
      <c r="AN160" s="190" t="s">
        <v>55</v>
      </c>
      <c r="AO160" s="190" t="s">
        <v>55</v>
      </c>
      <c r="AP160" s="190" t="s">
        <v>38</v>
      </c>
      <c r="AQ160" s="190" t="s">
        <v>55</v>
      </c>
      <c r="AR160" s="190" t="s">
        <v>55</v>
      </c>
      <c r="AS160" s="190" t="s">
        <v>38</v>
      </c>
      <c r="AT160" s="190"/>
      <c r="AU160" s="190" t="s">
        <v>55</v>
      </c>
      <c r="AV160" s="190" t="s">
        <v>55</v>
      </c>
      <c r="AW160" s="166"/>
      <c r="AX160" s="166"/>
      <c r="AY160" s="166"/>
      <c r="AZ160" s="166"/>
      <c r="BA160" s="166"/>
      <c r="BB160" s="166"/>
      <c r="BC160" s="166"/>
      <c r="BD160" s="166"/>
      <c r="BE160" s="166"/>
    </row>
    <row r="161" spans="1:57" x14ac:dyDescent="0.25">
      <c r="A161" s="80" t="s">
        <v>439</v>
      </c>
      <c r="B161" s="190">
        <v>3</v>
      </c>
      <c r="C161" s="190" t="s">
        <v>223</v>
      </c>
      <c r="D161" s="182" t="s">
        <v>195</v>
      </c>
      <c r="E161" s="198">
        <v>52873</v>
      </c>
      <c r="F161" s="198">
        <v>18635100000</v>
      </c>
      <c r="G161" s="198">
        <v>105123</v>
      </c>
      <c r="H161" s="179" t="s">
        <v>429</v>
      </c>
      <c r="I161" s="179" t="s">
        <v>177</v>
      </c>
      <c r="J161" s="190">
        <v>1</v>
      </c>
      <c r="K161" s="209">
        <v>70608</v>
      </c>
      <c r="L161" s="201">
        <v>103631</v>
      </c>
      <c r="M161" s="205">
        <v>33.946153846153848</v>
      </c>
      <c r="N161" s="205">
        <v>49.822596153846156</v>
      </c>
      <c r="O161" s="205"/>
      <c r="P161" s="205"/>
      <c r="Q161" s="190">
        <v>12</v>
      </c>
      <c r="R161" s="190">
        <v>40</v>
      </c>
      <c r="S161" s="190" t="s">
        <v>55</v>
      </c>
      <c r="T161" s="190"/>
      <c r="U161" s="190" t="s">
        <v>38</v>
      </c>
      <c r="V161" s="190" t="s">
        <v>55</v>
      </c>
      <c r="W161" s="190" t="s">
        <v>38</v>
      </c>
      <c r="X161" s="190" t="s">
        <v>31</v>
      </c>
      <c r="Y161" s="190" t="s">
        <v>55</v>
      </c>
      <c r="Z161" s="190"/>
      <c r="AA161" s="3" t="s">
        <v>35</v>
      </c>
      <c r="AB161" s="190" t="s">
        <v>55</v>
      </c>
      <c r="AC161" s="190" t="s">
        <v>55</v>
      </c>
      <c r="AD161" s="190" t="s">
        <v>55</v>
      </c>
      <c r="AE161" s="190" t="s">
        <v>55</v>
      </c>
      <c r="AF161" s="190"/>
      <c r="AG161" s="190" t="s">
        <v>38</v>
      </c>
      <c r="AH161" s="190" t="s">
        <v>38</v>
      </c>
      <c r="AI161" s="190" t="s">
        <v>38</v>
      </c>
      <c r="AJ161" s="190" t="s">
        <v>38</v>
      </c>
      <c r="AK161" s="190"/>
      <c r="AL161" s="190"/>
      <c r="AM161" s="190"/>
      <c r="AN161" s="190" t="s">
        <v>55</v>
      </c>
      <c r="AO161" s="190" t="s">
        <v>55</v>
      </c>
      <c r="AP161" s="190" t="s">
        <v>55</v>
      </c>
      <c r="AQ161" s="190" t="s">
        <v>55</v>
      </c>
      <c r="AR161" s="190" t="s">
        <v>55</v>
      </c>
      <c r="AS161" s="190" t="s">
        <v>55</v>
      </c>
      <c r="AT161" s="190" t="s">
        <v>55</v>
      </c>
      <c r="AU161" s="190" t="s">
        <v>55</v>
      </c>
      <c r="AV161" s="190" t="s">
        <v>38</v>
      </c>
      <c r="AW161" s="1"/>
      <c r="AX161" s="1"/>
      <c r="AY161" s="1"/>
      <c r="AZ161" s="1"/>
      <c r="BA161" s="1"/>
    </row>
    <row r="162" spans="1:57" x14ac:dyDescent="0.25">
      <c r="A162" s="80" t="s">
        <v>439</v>
      </c>
      <c r="B162" s="190">
        <v>3</v>
      </c>
      <c r="C162" s="190" t="s">
        <v>223</v>
      </c>
      <c r="D162" s="182" t="s">
        <v>195</v>
      </c>
      <c r="E162" s="198">
        <v>52873</v>
      </c>
      <c r="F162" s="198">
        <v>18635100000</v>
      </c>
      <c r="G162" s="198">
        <v>105123</v>
      </c>
      <c r="H162" s="179" t="s">
        <v>475</v>
      </c>
      <c r="I162" s="179" t="s">
        <v>176</v>
      </c>
      <c r="J162" s="190">
        <v>3</v>
      </c>
      <c r="K162" s="209">
        <v>47791</v>
      </c>
      <c r="L162" s="201">
        <v>70142</v>
      </c>
      <c r="M162" s="205">
        <v>22.976442307692309</v>
      </c>
      <c r="N162" s="205">
        <v>33.722115384615385</v>
      </c>
      <c r="O162" s="205"/>
      <c r="P162" s="205"/>
      <c r="Q162" s="190">
        <v>12</v>
      </c>
      <c r="R162" s="190">
        <v>40</v>
      </c>
      <c r="S162" s="190" t="s">
        <v>55</v>
      </c>
      <c r="T162" s="190" t="s">
        <v>38</v>
      </c>
      <c r="U162" s="190" t="s">
        <v>38</v>
      </c>
      <c r="V162" s="190" t="s">
        <v>55</v>
      </c>
      <c r="W162" s="190" t="s">
        <v>38</v>
      </c>
      <c r="X162" s="190"/>
      <c r="Y162" s="190" t="s">
        <v>55</v>
      </c>
      <c r="Z162" s="190" t="s">
        <v>32</v>
      </c>
      <c r="AA162" s="3" t="s">
        <v>35</v>
      </c>
      <c r="AB162" s="190" t="s">
        <v>38</v>
      </c>
      <c r="AC162" s="190"/>
      <c r="AD162" s="190"/>
      <c r="AE162" s="190"/>
      <c r="AF162" s="190"/>
      <c r="AG162" s="190" t="s">
        <v>38</v>
      </c>
      <c r="AH162" s="190" t="s">
        <v>38</v>
      </c>
      <c r="AI162" s="190" t="s">
        <v>38</v>
      </c>
      <c r="AJ162" s="190" t="s">
        <v>38</v>
      </c>
      <c r="AK162" s="190"/>
      <c r="AL162" s="190"/>
      <c r="AM162" s="190"/>
      <c r="AN162" s="190" t="s">
        <v>55</v>
      </c>
      <c r="AO162" s="190" t="s">
        <v>55</v>
      </c>
      <c r="AP162" s="190" t="s">
        <v>55</v>
      </c>
      <c r="AQ162" s="190" t="s">
        <v>55</v>
      </c>
      <c r="AR162" s="190" t="s">
        <v>55</v>
      </c>
      <c r="AS162" s="190" t="s">
        <v>38</v>
      </c>
      <c r="AT162" s="190" t="s">
        <v>38</v>
      </c>
      <c r="AU162" s="190" t="s">
        <v>55</v>
      </c>
      <c r="AV162" s="190" t="s">
        <v>38</v>
      </c>
      <c r="AW162" s="1"/>
      <c r="AX162" s="1"/>
      <c r="AY162" s="1"/>
      <c r="AZ162" s="1"/>
      <c r="BA162" s="1"/>
    </row>
    <row r="163" spans="1:57" ht="15.75" x14ac:dyDescent="0.25">
      <c r="A163" s="81" t="s">
        <v>439</v>
      </c>
      <c r="B163" s="25">
        <v>3</v>
      </c>
      <c r="C163" s="3" t="s">
        <v>223</v>
      </c>
      <c r="D163" s="19" t="s">
        <v>196</v>
      </c>
      <c r="E163" s="27">
        <v>153700</v>
      </c>
      <c r="F163" s="27">
        <v>26218144600</v>
      </c>
      <c r="G163" s="27">
        <v>133500</v>
      </c>
      <c r="H163" s="6" t="s">
        <v>0</v>
      </c>
      <c r="I163" s="6" t="s">
        <v>177</v>
      </c>
      <c r="J163" s="3">
        <v>1</v>
      </c>
      <c r="K163" s="36">
        <v>118747</v>
      </c>
      <c r="L163" s="28">
        <v>166296</v>
      </c>
      <c r="M163" s="33">
        <v>57.09</v>
      </c>
      <c r="N163" s="33">
        <v>79.95</v>
      </c>
      <c r="O163" s="205"/>
      <c r="P163" s="205"/>
      <c r="Q163" s="190">
        <v>12</v>
      </c>
      <c r="R163" s="190">
        <v>40</v>
      </c>
      <c r="S163" s="190" t="s">
        <v>55</v>
      </c>
      <c r="T163" s="190" t="s">
        <v>38</v>
      </c>
      <c r="U163" s="190" t="s">
        <v>38</v>
      </c>
      <c r="V163" s="190" t="s">
        <v>55</v>
      </c>
      <c r="W163" s="190" t="s">
        <v>38</v>
      </c>
      <c r="X163" s="190" t="s">
        <v>38</v>
      </c>
      <c r="Y163" s="190" t="s">
        <v>55</v>
      </c>
      <c r="Z163" s="190" t="s">
        <v>32</v>
      </c>
      <c r="AA163" s="190" t="s">
        <v>35</v>
      </c>
      <c r="AB163" s="190" t="s">
        <v>38</v>
      </c>
      <c r="AC163" s="190" t="s">
        <v>38</v>
      </c>
      <c r="AD163" s="190"/>
      <c r="AE163" s="190" t="s">
        <v>38</v>
      </c>
      <c r="AF163" s="190" t="s">
        <v>38</v>
      </c>
      <c r="AG163" s="190" t="s">
        <v>38</v>
      </c>
      <c r="AH163" s="190"/>
      <c r="AI163" s="190" t="s">
        <v>38</v>
      </c>
      <c r="AJ163" s="190" t="s">
        <v>38</v>
      </c>
      <c r="AK163" s="190"/>
      <c r="AL163" s="190" t="s">
        <v>38</v>
      </c>
      <c r="AM163" s="190" t="s">
        <v>38</v>
      </c>
      <c r="AN163" s="190"/>
      <c r="AO163" s="190" t="s">
        <v>55</v>
      </c>
      <c r="AP163" s="190" t="s">
        <v>55</v>
      </c>
      <c r="AQ163" s="190" t="s">
        <v>55</v>
      </c>
      <c r="AR163" s="190" t="s">
        <v>55</v>
      </c>
      <c r="AS163" s="190" t="s">
        <v>38</v>
      </c>
      <c r="AT163" s="190" t="s">
        <v>38</v>
      </c>
      <c r="AU163" s="190" t="s">
        <v>38</v>
      </c>
      <c r="AV163" s="190" t="s">
        <v>38</v>
      </c>
      <c r="AW163" s="1"/>
      <c r="AX163" s="1"/>
      <c r="AY163" s="1"/>
      <c r="AZ163" s="1"/>
      <c r="BA163" s="1"/>
    </row>
    <row r="164" spans="1:57" s="104" customFormat="1" ht="15.75" x14ac:dyDescent="0.25">
      <c r="A164" s="81" t="s">
        <v>439</v>
      </c>
      <c r="B164" s="124">
        <v>3</v>
      </c>
      <c r="C164" s="107" t="s">
        <v>223</v>
      </c>
      <c r="D164" s="116" t="s">
        <v>196</v>
      </c>
      <c r="E164" s="197">
        <v>153700</v>
      </c>
      <c r="F164" s="197">
        <v>26218144600</v>
      </c>
      <c r="G164" s="125">
        <v>133500</v>
      </c>
      <c r="H164" s="167" t="s">
        <v>1</v>
      </c>
      <c r="I164" s="109" t="s">
        <v>177</v>
      </c>
      <c r="J164" s="107">
        <v>2</v>
      </c>
      <c r="K164" s="131">
        <v>94078</v>
      </c>
      <c r="L164" s="127">
        <v>131685</v>
      </c>
      <c r="M164" s="129">
        <v>45.23</v>
      </c>
      <c r="N164" s="129">
        <v>63.31</v>
      </c>
      <c r="O164" s="129"/>
      <c r="P164" s="129"/>
      <c r="Q164" s="165">
        <v>10</v>
      </c>
      <c r="R164" s="165">
        <v>37.5</v>
      </c>
      <c r="S164" s="165"/>
      <c r="T164" s="165" t="s">
        <v>28</v>
      </c>
      <c r="U164" s="165"/>
      <c r="V164" s="165" t="s">
        <v>262</v>
      </c>
      <c r="W164" s="165" t="s">
        <v>262</v>
      </c>
      <c r="X164" s="165"/>
      <c r="Y164" s="165" t="s">
        <v>262</v>
      </c>
      <c r="Z164" s="165" t="s">
        <v>32</v>
      </c>
      <c r="AA164" s="165" t="s">
        <v>35</v>
      </c>
      <c r="AB164" s="119"/>
      <c r="AC164" s="119"/>
      <c r="AD164" s="119"/>
      <c r="AE164" s="119"/>
      <c r="AF164" s="119" t="s">
        <v>262</v>
      </c>
      <c r="AG164" s="119"/>
      <c r="AH164" s="119" t="s">
        <v>262</v>
      </c>
      <c r="AI164" s="119" t="s">
        <v>262</v>
      </c>
      <c r="AJ164" s="119" t="s">
        <v>262</v>
      </c>
      <c r="AK164" s="119" t="s">
        <v>262</v>
      </c>
      <c r="AL164" s="119" t="s">
        <v>262</v>
      </c>
      <c r="AM164" s="119" t="s">
        <v>262</v>
      </c>
      <c r="AN164" s="119" t="s">
        <v>262</v>
      </c>
      <c r="AO164" s="119"/>
      <c r="AP164" s="119"/>
      <c r="AQ164" s="119"/>
      <c r="AR164" s="119" t="s">
        <v>262</v>
      </c>
      <c r="AS164" s="119"/>
      <c r="AT164" s="119"/>
      <c r="AU164" s="119"/>
      <c r="AV164" s="119"/>
      <c r="AW164" s="163"/>
      <c r="AX164" s="163"/>
      <c r="AY164" s="163"/>
      <c r="AZ164" s="163"/>
      <c r="BA164" s="163"/>
      <c r="BB164" s="162"/>
      <c r="BC164" s="162"/>
      <c r="BD164" s="162"/>
      <c r="BE164" s="162"/>
    </row>
    <row r="165" spans="1:57" s="104" customFormat="1" ht="15.75" x14ac:dyDescent="0.25">
      <c r="A165" s="81" t="s">
        <v>439</v>
      </c>
      <c r="B165" s="124">
        <v>3</v>
      </c>
      <c r="C165" s="107" t="s">
        <v>223</v>
      </c>
      <c r="D165" s="116" t="s">
        <v>196</v>
      </c>
      <c r="E165" s="197">
        <v>153700</v>
      </c>
      <c r="F165" s="197">
        <v>26218144600</v>
      </c>
      <c r="G165" s="125">
        <v>133500</v>
      </c>
      <c r="H165" s="109" t="s">
        <v>143</v>
      </c>
      <c r="I165" s="109" t="s">
        <v>173</v>
      </c>
      <c r="J165" s="107">
        <v>4</v>
      </c>
      <c r="K165" s="131">
        <v>70283</v>
      </c>
      <c r="L165" s="127">
        <v>98426</v>
      </c>
      <c r="M165" s="129">
        <v>33.79</v>
      </c>
      <c r="N165" s="129">
        <v>47.32</v>
      </c>
      <c r="O165" s="129"/>
      <c r="P165" s="129"/>
      <c r="Q165" s="107">
        <v>10</v>
      </c>
      <c r="R165" s="107">
        <v>37.5</v>
      </c>
      <c r="S165" s="107"/>
      <c r="T165" s="107" t="s">
        <v>38</v>
      </c>
      <c r="U165" s="107"/>
      <c r="V165" s="107"/>
      <c r="W165" s="107" t="s">
        <v>262</v>
      </c>
      <c r="X165" s="107"/>
      <c r="Y165" s="107" t="s">
        <v>262</v>
      </c>
      <c r="Z165" s="107" t="s">
        <v>32</v>
      </c>
      <c r="AA165" s="107" t="s">
        <v>35</v>
      </c>
      <c r="AB165" s="190"/>
      <c r="AC165" s="190"/>
      <c r="AD165" s="190"/>
      <c r="AE165" s="190"/>
      <c r="AF165" s="190"/>
      <c r="AG165" s="190"/>
      <c r="AH165" s="190"/>
      <c r="AI165" s="190"/>
      <c r="AJ165" s="190"/>
      <c r="AK165" s="190"/>
      <c r="AL165" s="190"/>
      <c r="AM165" s="190"/>
      <c r="AN165" s="190"/>
      <c r="AO165" s="190" t="s">
        <v>262</v>
      </c>
      <c r="AP165" s="190" t="s">
        <v>262</v>
      </c>
      <c r="AQ165" s="190"/>
      <c r="AR165" s="190" t="s">
        <v>262</v>
      </c>
      <c r="AS165" s="190"/>
      <c r="AT165" s="190"/>
      <c r="AU165" s="190" t="s">
        <v>262</v>
      </c>
      <c r="AV165" s="190" t="s">
        <v>262</v>
      </c>
      <c r="AW165" s="163"/>
      <c r="AX165" s="163"/>
      <c r="AY165" s="163"/>
      <c r="AZ165" s="163"/>
      <c r="BA165" s="163"/>
      <c r="BB165" s="162"/>
      <c r="BC165" s="162"/>
      <c r="BD165" s="162"/>
      <c r="BE165" s="162"/>
    </row>
    <row r="166" spans="1:57" s="104" customFormat="1" ht="15.75" x14ac:dyDescent="0.25">
      <c r="A166" s="81" t="s">
        <v>439</v>
      </c>
      <c r="B166" s="124">
        <v>3</v>
      </c>
      <c r="C166" s="107" t="s">
        <v>223</v>
      </c>
      <c r="D166" s="116" t="s">
        <v>196</v>
      </c>
      <c r="E166" s="197">
        <v>153700</v>
      </c>
      <c r="F166" s="197">
        <v>26218144600</v>
      </c>
      <c r="G166" s="125">
        <v>133500</v>
      </c>
      <c r="H166" s="109" t="s">
        <v>61</v>
      </c>
      <c r="I166" s="109" t="s">
        <v>173</v>
      </c>
      <c r="J166" s="107">
        <v>12</v>
      </c>
      <c r="K166" s="131">
        <v>62587</v>
      </c>
      <c r="L166" s="127">
        <v>87610</v>
      </c>
      <c r="M166" s="129">
        <v>30.09</v>
      </c>
      <c r="N166" s="129">
        <v>42.12</v>
      </c>
      <c r="O166" s="204"/>
      <c r="P166" s="129"/>
      <c r="Q166" s="107">
        <v>10</v>
      </c>
      <c r="R166" s="107">
        <v>37.5</v>
      </c>
      <c r="S166" s="107" t="s">
        <v>262</v>
      </c>
      <c r="T166" s="107" t="s">
        <v>38</v>
      </c>
      <c r="U166" s="107"/>
      <c r="V166" s="107"/>
      <c r="W166" s="107" t="s">
        <v>262</v>
      </c>
      <c r="X166" s="107"/>
      <c r="Y166" s="107" t="s">
        <v>262</v>
      </c>
      <c r="Z166" s="107"/>
      <c r="AA166" s="107" t="s">
        <v>35</v>
      </c>
      <c r="AB166" s="107"/>
      <c r="AC166" s="107"/>
      <c r="AD166" s="107"/>
      <c r="AE166" s="107"/>
      <c r="AF166" s="107"/>
      <c r="AG166" s="107" t="s">
        <v>38</v>
      </c>
      <c r="AH166" s="107" t="s">
        <v>38</v>
      </c>
      <c r="AI166" s="107" t="s">
        <v>38</v>
      </c>
      <c r="AJ166" s="107" t="s">
        <v>262</v>
      </c>
      <c r="AK166" s="107" t="s">
        <v>38</v>
      </c>
      <c r="AL166" s="107" t="s">
        <v>262</v>
      </c>
      <c r="AM166" s="107" t="s">
        <v>38</v>
      </c>
      <c r="AN166" s="107" t="s">
        <v>262</v>
      </c>
      <c r="AO166" s="107" t="s">
        <v>38</v>
      </c>
      <c r="AP166" s="107" t="s">
        <v>262</v>
      </c>
      <c r="AQ166" s="107"/>
      <c r="AR166" s="107" t="s">
        <v>262</v>
      </c>
      <c r="AS166" s="107" t="s">
        <v>38</v>
      </c>
      <c r="AT166" s="107" t="s">
        <v>38</v>
      </c>
      <c r="AU166" s="107" t="s">
        <v>262</v>
      </c>
      <c r="AV166" s="107" t="s">
        <v>38</v>
      </c>
      <c r="AW166" s="163"/>
      <c r="AX166" s="163"/>
      <c r="AY166" s="163"/>
      <c r="AZ166" s="163"/>
      <c r="BA166" s="163"/>
      <c r="BB166" s="162"/>
      <c r="BC166" s="162"/>
      <c r="BD166" s="162"/>
      <c r="BE166" s="162"/>
    </row>
    <row r="167" spans="1:57" s="104" customFormat="1" ht="15.75" x14ac:dyDescent="0.25">
      <c r="A167" s="81" t="s">
        <v>439</v>
      </c>
      <c r="B167" s="195">
        <v>3</v>
      </c>
      <c r="C167" s="107" t="s">
        <v>223</v>
      </c>
      <c r="D167" s="116" t="s">
        <v>196</v>
      </c>
      <c r="E167" s="197">
        <v>153700</v>
      </c>
      <c r="F167" s="197">
        <v>26218144600</v>
      </c>
      <c r="G167" s="125">
        <v>133500</v>
      </c>
      <c r="H167" s="109" t="s">
        <v>492</v>
      </c>
      <c r="I167" s="109" t="s">
        <v>176</v>
      </c>
      <c r="J167" s="107">
        <v>1</v>
      </c>
      <c r="K167" s="131">
        <v>70283</v>
      </c>
      <c r="L167" s="127">
        <v>98426</v>
      </c>
      <c r="M167" s="129">
        <v>33.79</v>
      </c>
      <c r="N167" s="129">
        <v>47.32</v>
      </c>
      <c r="O167" s="129"/>
      <c r="P167" s="129"/>
      <c r="Q167" s="107">
        <v>5</v>
      </c>
      <c r="R167" s="107">
        <v>37.5</v>
      </c>
      <c r="S167" s="107" t="s">
        <v>262</v>
      </c>
      <c r="T167" s="107" t="s">
        <v>38</v>
      </c>
      <c r="U167" s="107"/>
      <c r="V167" s="107"/>
      <c r="W167" s="107"/>
      <c r="X167" s="107" t="s">
        <v>269</v>
      </c>
      <c r="Y167" s="107"/>
      <c r="Z167" s="107" t="s">
        <v>32</v>
      </c>
      <c r="AA167" s="107" t="s">
        <v>35</v>
      </c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 t="s">
        <v>262</v>
      </c>
      <c r="AL167" s="107"/>
      <c r="AM167" s="107"/>
      <c r="AN167" s="107" t="s">
        <v>262</v>
      </c>
      <c r="AO167" s="107" t="s">
        <v>262</v>
      </c>
      <c r="AP167" s="107" t="s">
        <v>262</v>
      </c>
      <c r="AQ167" s="107" t="s">
        <v>262</v>
      </c>
      <c r="AR167" s="107" t="s">
        <v>262</v>
      </c>
      <c r="AS167" s="107"/>
      <c r="AT167" s="107"/>
      <c r="AU167" s="107"/>
      <c r="AV167" s="107"/>
      <c r="AW167" s="163"/>
      <c r="AX167" s="163"/>
      <c r="AY167" s="163"/>
      <c r="AZ167" s="163"/>
      <c r="BA167" s="163"/>
      <c r="BB167" s="162"/>
      <c r="BC167" s="162"/>
      <c r="BD167" s="162"/>
      <c r="BE167" s="162"/>
    </row>
    <row r="168" spans="1:57" s="104" customFormat="1" ht="15.75" x14ac:dyDescent="0.25">
      <c r="A168" s="81" t="s">
        <v>439</v>
      </c>
      <c r="B168" s="195">
        <v>3</v>
      </c>
      <c r="C168" s="107" t="s">
        <v>223</v>
      </c>
      <c r="D168" s="116" t="s">
        <v>196</v>
      </c>
      <c r="E168" s="197">
        <v>153700</v>
      </c>
      <c r="F168" s="197">
        <v>26218144600</v>
      </c>
      <c r="G168" s="125">
        <v>133500</v>
      </c>
      <c r="H168" s="109" t="s">
        <v>244</v>
      </c>
      <c r="I168" s="109" t="s">
        <v>176</v>
      </c>
      <c r="J168" s="165">
        <v>3</v>
      </c>
      <c r="K168" s="131">
        <v>62587</v>
      </c>
      <c r="L168" s="127">
        <v>87610</v>
      </c>
      <c r="M168" s="129">
        <v>30.09</v>
      </c>
      <c r="N168" s="129">
        <v>42.12</v>
      </c>
      <c r="O168" s="129"/>
      <c r="P168" s="129"/>
      <c r="Q168" s="107">
        <v>5</v>
      </c>
      <c r="R168" s="107">
        <v>37.5</v>
      </c>
      <c r="S168" s="107" t="s">
        <v>262</v>
      </c>
      <c r="T168" s="107" t="s">
        <v>38</v>
      </c>
      <c r="U168" s="107"/>
      <c r="V168" s="107"/>
      <c r="W168" s="107"/>
      <c r="X168" s="107" t="s">
        <v>269</v>
      </c>
      <c r="Y168" s="107"/>
      <c r="Z168" s="107" t="s">
        <v>32</v>
      </c>
      <c r="AA168" s="107" t="s">
        <v>35</v>
      </c>
      <c r="AB168" s="107" t="s">
        <v>262</v>
      </c>
      <c r="AC168" s="107"/>
      <c r="AD168" s="107" t="s">
        <v>262</v>
      </c>
      <c r="AE168" s="107" t="s">
        <v>262</v>
      </c>
      <c r="AF168" s="107"/>
      <c r="AG168" s="107"/>
      <c r="AH168" s="107"/>
      <c r="AI168" s="107"/>
      <c r="AJ168" s="107"/>
      <c r="AK168" s="107"/>
      <c r="AL168" s="107"/>
      <c r="AM168" s="107"/>
      <c r="AN168" s="107" t="s">
        <v>262</v>
      </c>
      <c r="AO168" s="107" t="s">
        <v>262</v>
      </c>
      <c r="AP168" s="107"/>
      <c r="AQ168" s="107" t="s">
        <v>262</v>
      </c>
      <c r="AR168" s="107" t="s">
        <v>262</v>
      </c>
      <c r="AS168" s="107"/>
      <c r="AT168" s="107"/>
      <c r="AU168" s="107"/>
      <c r="AV168" s="107"/>
      <c r="AW168" s="163"/>
      <c r="AX168" s="163"/>
      <c r="AY168" s="163"/>
      <c r="AZ168" s="163"/>
      <c r="BA168" s="163"/>
      <c r="BB168" s="162"/>
      <c r="BC168" s="162"/>
      <c r="BD168" s="162"/>
      <c r="BE168" s="162"/>
    </row>
    <row r="169" spans="1:57" s="104" customFormat="1" ht="15.75" x14ac:dyDescent="0.25">
      <c r="A169" s="81" t="s">
        <v>439</v>
      </c>
      <c r="B169" s="195">
        <v>3</v>
      </c>
      <c r="C169" s="107" t="s">
        <v>223</v>
      </c>
      <c r="D169" s="116" t="s">
        <v>196</v>
      </c>
      <c r="E169" s="197">
        <v>153700</v>
      </c>
      <c r="F169" s="197">
        <v>26218144600</v>
      </c>
      <c r="G169" s="125">
        <v>133500</v>
      </c>
      <c r="H169" s="109" t="s">
        <v>493</v>
      </c>
      <c r="I169" s="109" t="s">
        <v>176</v>
      </c>
      <c r="J169" s="165">
        <v>1</v>
      </c>
      <c r="K169" s="131">
        <v>46779</v>
      </c>
      <c r="L169" s="127">
        <v>65437</v>
      </c>
      <c r="M169" s="129">
        <v>22.49</v>
      </c>
      <c r="N169" s="129">
        <v>31.46</v>
      </c>
      <c r="O169" s="129"/>
      <c r="P169" s="129"/>
      <c r="Q169" s="107">
        <v>5</v>
      </c>
      <c r="R169" s="107">
        <v>37.5</v>
      </c>
      <c r="S169" s="107" t="s">
        <v>262</v>
      </c>
      <c r="T169" s="165" t="s">
        <v>29</v>
      </c>
      <c r="U169" s="107"/>
      <c r="V169" s="107"/>
      <c r="W169" s="107" t="s">
        <v>262</v>
      </c>
      <c r="X169" s="107" t="s">
        <v>269</v>
      </c>
      <c r="Y169" s="107" t="s">
        <v>262</v>
      </c>
      <c r="Z169" s="107" t="s">
        <v>32</v>
      </c>
      <c r="AA169" s="107" t="s">
        <v>35</v>
      </c>
      <c r="AB169" s="107"/>
      <c r="AC169" s="107"/>
      <c r="AD169" s="107"/>
      <c r="AE169" s="107"/>
      <c r="AF169" s="107"/>
      <c r="AG169" s="107"/>
      <c r="AH169" s="107" t="s">
        <v>262</v>
      </c>
      <c r="AI169" s="107"/>
      <c r="AJ169" s="107" t="s">
        <v>262</v>
      </c>
      <c r="AK169" s="107" t="s">
        <v>262</v>
      </c>
      <c r="AL169" s="107"/>
      <c r="AM169" s="107"/>
      <c r="AN169" s="107"/>
      <c r="AO169" s="107" t="s">
        <v>262</v>
      </c>
      <c r="AP169" s="107"/>
      <c r="AQ169" s="107" t="s">
        <v>262</v>
      </c>
      <c r="AR169" s="107" t="s">
        <v>262</v>
      </c>
      <c r="AS169" s="107"/>
      <c r="AT169" s="107"/>
      <c r="AU169" s="107" t="s">
        <v>262</v>
      </c>
      <c r="AV169" s="107" t="s">
        <v>262</v>
      </c>
      <c r="AW169" s="163"/>
      <c r="AX169" s="163"/>
      <c r="AY169" s="163"/>
      <c r="AZ169" s="163"/>
      <c r="BA169" s="163"/>
      <c r="BB169" s="162"/>
      <c r="BC169" s="162"/>
      <c r="BD169" s="162"/>
      <c r="BE169" s="162"/>
    </row>
    <row r="170" spans="1:57" s="104" customFormat="1" ht="15.75" x14ac:dyDescent="0.25">
      <c r="A170" s="81" t="s">
        <v>439</v>
      </c>
      <c r="B170" s="195">
        <v>3</v>
      </c>
      <c r="C170" s="107" t="s">
        <v>224</v>
      </c>
      <c r="D170" s="116" t="s">
        <v>245</v>
      </c>
      <c r="E170" s="125">
        <v>21431</v>
      </c>
      <c r="F170" s="125">
        <v>6052298800</v>
      </c>
      <c r="G170" s="125">
        <v>68881</v>
      </c>
      <c r="H170" s="109" t="s">
        <v>369</v>
      </c>
      <c r="I170" s="109" t="s">
        <v>173</v>
      </c>
      <c r="J170" s="165">
        <v>2</v>
      </c>
      <c r="K170" s="131">
        <v>55419</v>
      </c>
      <c r="L170" s="127">
        <v>79349</v>
      </c>
      <c r="M170" s="129">
        <v>26.643799999999999</v>
      </c>
      <c r="N170" s="129">
        <v>38.148600000000002</v>
      </c>
      <c r="O170" s="129"/>
      <c r="P170" s="129"/>
      <c r="Q170" s="190">
        <v>8</v>
      </c>
      <c r="R170" s="190">
        <v>40</v>
      </c>
      <c r="S170" s="190" t="s">
        <v>55</v>
      </c>
      <c r="T170" s="183" t="s">
        <v>28</v>
      </c>
      <c r="U170" s="190" t="s">
        <v>55</v>
      </c>
      <c r="V170" s="190" t="s">
        <v>262</v>
      </c>
      <c r="W170" s="190" t="s">
        <v>56</v>
      </c>
      <c r="X170" s="190" t="s">
        <v>269</v>
      </c>
      <c r="Y170" s="190" t="s">
        <v>448</v>
      </c>
      <c r="Z170" s="190" t="s">
        <v>32</v>
      </c>
      <c r="AA170" s="190" t="s">
        <v>35</v>
      </c>
      <c r="AB170" s="190"/>
      <c r="AC170" s="190"/>
      <c r="AD170" s="190"/>
      <c r="AE170" s="190" t="s">
        <v>262</v>
      </c>
      <c r="AF170" s="190"/>
      <c r="AG170" s="190"/>
      <c r="AH170" s="190" t="s">
        <v>262</v>
      </c>
      <c r="AI170" s="190" t="s">
        <v>262</v>
      </c>
      <c r="AJ170" s="190" t="s">
        <v>262</v>
      </c>
      <c r="AK170" s="190" t="s">
        <v>262</v>
      </c>
      <c r="AL170" s="190"/>
      <c r="AM170" s="190" t="s">
        <v>262</v>
      </c>
      <c r="AN170" s="190"/>
      <c r="AO170" s="190"/>
      <c r="AP170" s="190"/>
      <c r="AQ170" s="190"/>
      <c r="AR170" s="190" t="s">
        <v>262</v>
      </c>
      <c r="AS170" s="190" t="s">
        <v>262</v>
      </c>
      <c r="AT170" s="190" t="s">
        <v>262</v>
      </c>
      <c r="AU170" s="190" t="s">
        <v>262</v>
      </c>
      <c r="AV170" s="190" t="s">
        <v>262</v>
      </c>
      <c r="AW170" s="164"/>
      <c r="AX170" s="164"/>
      <c r="AY170" s="164"/>
      <c r="AZ170" s="164"/>
      <c r="BA170" s="164"/>
      <c r="BB170" s="164"/>
      <c r="BC170" s="164"/>
      <c r="BD170" s="164"/>
      <c r="BE170" s="164"/>
    </row>
    <row r="171" spans="1:57" s="104" customFormat="1" ht="15.75" x14ac:dyDescent="0.25">
      <c r="A171" s="81" t="s">
        <v>439</v>
      </c>
      <c r="B171" s="195">
        <v>3</v>
      </c>
      <c r="C171" s="107" t="s">
        <v>224</v>
      </c>
      <c r="D171" s="116" t="s">
        <v>245</v>
      </c>
      <c r="E171" s="125">
        <v>21431</v>
      </c>
      <c r="F171" s="125">
        <v>6052298800</v>
      </c>
      <c r="G171" s="125">
        <v>68881</v>
      </c>
      <c r="H171" s="109" t="s">
        <v>383</v>
      </c>
      <c r="I171" s="109" t="s">
        <v>173</v>
      </c>
      <c r="J171" s="165">
        <v>1</v>
      </c>
      <c r="K171" s="131">
        <v>68202</v>
      </c>
      <c r="L171" s="127">
        <v>91690</v>
      </c>
      <c r="M171" s="129">
        <v>32.789200000000001</v>
      </c>
      <c r="N171" s="129">
        <v>44.081899999999997</v>
      </c>
      <c r="O171" s="129"/>
      <c r="P171" s="129"/>
      <c r="Q171" s="107">
        <v>8</v>
      </c>
      <c r="R171" s="107">
        <v>40</v>
      </c>
      <c r="S171" s="107" t="s">
        <v>55</v>
      </c>
      <c r="T171" s="165" t="s">
        <v>28</v>
      </c>
      <c r="U171" s="107" t="s">
        <v>56</v>
      </c>
      <c r="V171" s="107" t="s">
        <v>262</v>
      </c>
      <c r="W171" s="107" t="s">
        <v>56</v>
      </c>
      <c r="X171" s="107" t="s">
        <v>269</v>
      </c>
      <c r="Y171" s="107" t="s">
        <v>56</v>
      </c>
      <c r="Z171" s="107" t="s">
        <v>32</v>
      </c>
      <c r="AA171" s="107" t="s">
        <v>35</v>
      </c>
      <c r="AB171" s="107"/>
      <c r="AC171" s="107"/>
      <c r="AD171" s="107"/>
      <c r="AE171" s="107" t="s">
        <v>262</v>
      </c>
      <c r="AF171" s="107"/>
      <c r="AG171" s="107" t="s">
        <v>262</v>
      </c>
      <c r="AH171" s="107"/>
      <c r="AI171" s="107" t="s">
        <v>262</v>
      </c>
      <c r="AJ171" s="107" t="s">
        <v>262</v>
      </c>
      <c r="AK171" s="107" t="s">
        <v>262</v>
      </c>
      <c r="AL171" s="107"/>
      <c r="AM171" s="107"/>
      <c r="AN171" s="107"/>
      <c r="AO171" s="107"/>
      <c r="AP171" s="107"/>
      <c r="AQ171" s="107"/>
      <c r="AR171" s="107" t="s">
        <v>262</v>
      </c>
      <c r="AS171" s="107" t="s">
        <v>262</v>
      </c>
      <c r="AT171" s="107"/>
      <c r="AU171" s="107" t="s">
        <v>262</v>
      </c>
      <c r="AV171" s="107" t="s">
        <v>262</v>
      </c>
      <c r="AW171" s="278"/>
      <c r="AX171" s="278"/>
      <c r="AY171" s="164"/>
      <c r="AZ171" s="164"/>
      <c r="BA171" s="164"/>
      <c r="BB171" s="164"/>
      <c r="BC171" s="164"/>
      <c r="BD171" s="164"/>
      <c r="BE171" s="164"/>
    </row>
    <row r="172" spans="1:57" s="104" customFormat="1" ht="15.75" x14ac:dyDescent="0.25">
      <c r="A172" s="81" t="s">
        <v>439</v>
      </c>
      <c r="B172" s="195">
        <v>3</v>
      </c>
      <c r="C172" s="107" t="s">
        <v>224</v>
      </c>
      <c r="D172" s="116" t="s">
        <v>245</v>
      </c>
      <c r="E172" s="125">
        <v>21431</v>
      </c>
      <c r="F172" s="125">
        <v>6052298800</v>
      </c>
      <c r="G172" s="125">
        <v>68881</v>
      </c>
      <c r="H172" s="109" t="s">
        <v>54</v>
      </c>
      <c r="I172" s="109" t="s">
        <v>176</v>
      </c>
      <c r="J172" s="165">
        <v>1</v>
      </c>
      <c r="K172" s="131">
        <v>46479</v>
      </c>
      <c r="L172" s="127">
        <v>62487</v>
      </c>
      <c r="M172" s="129">
        <v>22.345700000000001</v>
      </c>
      <c r="N172" s="129">
        <v>30.041799999999999</v>
      </c>
      <c r="O172" s="193"/>
      <c r="P172" s="129"/>
      <c r="Q172" s="107">
        <v>8</v>
      </c>
      <c r="R172" s="107">
        <v>40</v>
      </c>
      <c r="S172" s="107" t="s">
        <v>55</v>
      </c>
      <c r="T172" s="165"/>
      <c r="U172" s="107" t="s">
        <v>56</v>
      </c>
      <c r="V172" s="107" t="s">
        <v>262</v>
      </c>
      <c r="W172" s="107" t="s">
        <v>448</v>
      </c>
      <c r="X172" s="107" t="s">
        <v>269</v>
      </c>
      <c r="Y172" s="107" t="s">
        <v>56</v>
      </c>
      <c r="Z172" s="107" t="s">
        <v>32</v>
      </c>
      <c r="AA172" s="107" t="s">
        <v>35</v>
      </c>
      <c r="AB172" s="107"/>
      <c r="AC172" s="107" t="s">
        <v>262</v>
      </c>
      <c r="AD172" s="107"/>
      <c r="AE172" s="107"/>
      <c r="AF172" s="107"/>
      <c r="AG172" s="107"/>
      <c r="AH172" s="107"/>
      <c r="AI172" s="107"/>
      <c r="AJ172" s="107" t="s">
        <v>262</v>
      </c>
      <c r="AK172" s="107"/>
      <c r="AL172" s="107"/>
      <c r="AM172" s="107"/>
      <c r="AN172" s="107" t="s">
        <v>262</v>
      </c>
      <c r="AO172" s="107" t="s">
        <v>262</v>
      </c>
      <c r="AP172" s="107" t="s">
        <v>262</v>
      </c>
      <c r="AQ172" s="107"/>
      <c r="AR172" s="107" t="s">
        <v>262</v>
      </c>
      <c r="AS172" s="107" t="s">
        <v>262</v>
      </c>
      <c r="AT172" s="107"/>
      <c r="AU172" s="107" t="s">
        <v>262</v>
      </c>
      <c r="AV172" s="107"/>
      <c r="AW172" s="164"/>
      <c r="AX172" s="164"/>
      <c r="AY172" s="164"/>
      <c r="AZ172" s="164"/>
      <c r="BA172" s="164"/>
      <c r="BB172" s="164"/>
      <c r="BC172" s="164"/>
      <c r="BD172" s="164"/>
      <c r="BE172" s="164"/>
    </row>
    <row r="173" spans="1:57" s="104" customFormat="1" ht="15.75" x14ac:dyDescent="0.25">
      <c r="A173" s="81" t="s">
        <v>439</v>
      </c>
      <c r="B173" s="107">
        <v>3</v>
      </c>
      <c r="C173" s="107" t="s">
        <v>224</v>
      </c>
      <c r="D173" s="116" t="s">
        <v>245</v>
      </c>
      <c r="E173" s="125">
        <v>21431</v>
      </c>
      <c r="F173" s="125">
        <v>6052298800</v>
      </c>
      <c r="G173" s="125">
        <v>68881</v>
      </c>
      <c r="H173" s="109" t="s">
        <v>64</v>
      </c>
      <c r="I173" s="109" t="s">
        <v>177</v>
      </c>
      <c r="J173" s="165">
        <v>1</v>
      </c>
      <c r="K173" s="131">
        <v>109839</v>
      </c>
      <c r="L173" s="127">
        <v>147668</v>
      </c>
      <c r="M173" s="129">
        <v>52.807299999999998</v>
      </c>
      <c r="N173" s="129">
        <v>70.994200000000006</v>
      </c>
      <c r="O173" s="129"/>
      <c r="P173" s="129"/>
      <c r="Q173" s="107">
        <v>8</v>
      </c>
      <c r="R173" s="107">
        <v>40</v>
      </c>
      <c r="S173" s="107" t="s">
        <v>55</v>
      </c>
      <c r="T173" s="165" t="s">
        <v>27</v>
      </c>
      <c r="U173" s="107" t="s">
        <v>56</v>
      </c>
      <c r="V173" s="107" t="s">
        <v>262</v>
      </c>
      <c r="W173" s="107" t="s">
        <v>56</v>
      </c>
      <c r="X173" s="107" t="s">
        <v>31</v>
      </c>
      <c r="Y173" s="107" t="s">
        <v>56</v>
      </c>
      <c r="Z173" s="107"/>
      <c r="AA173" s="107" t="s">
        <v>35</v>
      </c>
      <c r="AB173" s="107" t="s">
        <v>262</v>
      </c>
      <c r="AC173" s="107" t="s">
        <v>262</v>
      </c>
      <c r="AD173" s="107" t="s">
        <v>262</v>
      </c>
      <c r="AE173" s="107" t="s">
        <v>262</v>
      </c>
      <c r="AF173" s="107" t="s">
        <v>262</v>
      </c>
      <c r="AG173" s="107" t="s">
        <v>262</v>
      </c>
      <c r="AH173" s="107"/>
      <c r="AI173" s="107" t="s">
        <v>262</v>
      </c>
      <c r="AJ173" s="107" t="s">
        <v>262</v>
      </c>
      <c r="AK173" s="107"/>
      <c r="AL173" s="107" t="s">
        <v>262</v>
      </c>
      <c r="AM173" s="107" t="s">
        <v>262</v>
      </c>
      <c r="AN173" s="107" t="s">
        <v>262</v>
      </c>
      <c r="AO173" s="107"/>
      <c r="AP173" s="107"/>
      <c r="AQ173" s="107" t="s">
        <v>262</v>
      </c>
      <c r="AR173" s="107" t="s">
        <v>262</v>
      </c>
      <c r="AS173" s="107" t="s">
        <v>262</v>
      </c>
      <c r="AT173" s="107" t="s">
        <v>262</v>
      </c>
      <c r="AU173" s="107"/>
      <c r="AV173" s="107" t="s">
        <v>262</v>
      </c>
      <c r="AW173" s="164"/>
      <c r="AX173" s="164"/>
      <c r="AY173" s="164"/>
      <c r="AZ173" s="164"/>
      <c r="BA173" s="164"/>
      <c r="BB173" s="164"/>
      <c r="BC173" s="164"/>
      <c r="BD173" s="164"/>
      <c r="BE173" s="164"/>
    </row>
    <row r="174" spans="1:57" s="104" customFormat="1" ht="15.75" x14ac:dyDescent="0.25">
      <c r="A174" s="80">
        <v>2024</v>
      </c>
      <c r="B174" s="107">
        <v>4</v>
      </c>
      <c r="C174" s="107" t="s">
        <v>223</v>
      </c>
      <c r="D174" s="116" t="s">
        <v>348</v>
      </c>
      <c r="E174" s="125">
        <v>43000</v>
      </c>
      <c r="F174" s="125">
        <v>5454000000</v>
      </c>
      <c r="G174" s="125">
        <v>16102</v>
      </c>
      <c r="H174" s="109" t="s">
        <v>0</v>
      </c>
      <c r="I174" s="109" t="s">
        <v>177</v>
      </c>
      <c r="J174" s="112">
        <v>1</v>
      </c>
      <c r="K174" s="131">
        <v>85693</v>
      </c>
      <c r="L174" s="127">
        <v>118289</v>
      </c>
      <c r="M174" s="129">
        <v>41.2</v>
      </c>
      <c r="N174" s="129">
        <v>56.87</v>
      </c>
      <c r="O174" s="129" t="s">
        <v>444</v>
      </c>
      <c r="P174" s="129"/>
      <c r="Q174" s="107" t="s">
        <v>70</v>
      </c>
      <c r="R174" s="107">
        <v>40</v>
      </c>
      <c r="S174" s="107" t="s">
        <v>55</v>
      </c>
      <c r="T174" s="165" t="s">
        <v>27</v>
      </c>
      <c r="U174" s="107" t="s">
        <v>444</v>
      </c>
      <c r="V174" s="107" t="s">
        <v>55</v>
      </c>
      <c r="W174" s="107" t="s">
        <v>55</v>
      </c>
      <c r="X174" s="107" t="s">
        <v>31</v>
      </c>
      <c r="Y174" s="107" t="s">
        <v>55</v>
      </c>
      <c r="Z174" s="107"/>
      <c r="AA174" s="107" t="s">
        <v>35</v>
      </c>
      <c r="AB174" s="107" t="s">
        <v>55</v>
      </c>
      <c r="AC174" s="107" t="s">
        <v>55</v>
      </c>
      <c r="AD174" s="107" t="s">
        <v>55</v>
      </c>
      <c r="AE174" s="107" t="s">
        <v>55</v>
      </c>
      <c r="AF174" s="107" t="s">
        <v>55</v>
      </c>
      <c r="AG174" s="107" t="s">
        <v>55</v>
      </c>
      <c r="AH174" s="107" t="s">
        <v>55</v>
      </c>
      <c r="AI174" s="107" t="s">
        <v>55</v>
      </c>
      <c r="AJ174" s="107" t="s">
        <v>55</v>
      </c>
      <c r="AK174" s="107" t="s">
        <v>55</v>
      </c>
      <c r="AL174" s="107" t="s">
        <v>55</v>
      </c>
      <c r="AM174" s="107" t="s">
        <v>55</v>
      </c>
      <c r="AN174" s="107" t="s">
        <v>55</v>
      </c>
      <c r="AO174" s="107" t="s">
        <v>55</v>
      </c>
      <c r="AP174" s="107" t="s">
        <v>55</v>
      </c>
      <c r="AQ174" s="107" t="s">
        <v>55</v>
      </c>
      <c r="AR174" s="107" t="s">
        <v>55</v>
      </c>
      <c r="AS174" s="107" t="s">
        <v>55</v>
      </c>
      <c r="AT174" s="107" t="s">
        <v>55</v>
      </c>
      <c r="AU174" s="107" t="s">
        <v>55</v>
      </c>
      <c r="AV174" s="107" t="s">
        <v>55</v>
      </c>
      <c r="AW174" s="108"/>
      <c r="AX174" s="108"/>
      <c r="AY174" s="108"/>
      <c r="AZ174" s="108"/>
      <c r="BA174" s="108"/>
      <c r="BB174" s="108"/>
      <c r="BC174" s="108"/>
      <c r="BD174" s="108"/>
      <c r="BE174" s="108"/>
    </row>
    <row r="175" spans="1:57" s="104" customFormat="1" ht="15.75" x14ac:dyDescent="0.25">
      <c r="A175" s="80">
        <v>2024</v>
      </c>
      <c r="B175" s="107">
        <v>4</v>
      </c>
      <c r="C175" s="107" t="s">
        <v>223</v>
      </c>
      <c r="D175" s="187" t="s">
        <v>348</v>
      </c>
      <c r="E175" s="125">
        <v>43000</v>
      </c>
      <c r="F175" s="125">
        <v>5454000000</v>
      </c>
      <c r="G175" s="125">
        <v>16102</v>
      </c>
      <c r="H175" s="167" t="s">
        <v>1</v>
      </c>
      <c r="I175" s="167" t="s">
        <v>177</v>
      </c>
      <c r="J175" s="170">
        <v>1</v>
      </c>
      <c r="K175" s="207">
        <v>65332</v>
      </c>
      <c r="L175" s="199">
        <v>90065</v>
      </c>
      <c r="M175" s="129">
        <v>31.41</v>
      </c>
      <c r="N175" s="129">
        <v>43.3</v>
      </c>
      <c r="O175" s="204" t="s">
        <v>444</v>
      </c>
      <c r="P175" s="204"/>
      <c r="Q175" s="165" t="s">
        <v>70</v>
      </c>
      <c r="R175" s="165">
        <v>40</v>
      </c>
      <c r="S175" s="165" t="s">
        <v>55</v>
      </c>
      <c r="T175" s="168" t="s">
        <v>28</v>
      </c>
      <c r="U175" s="165" t="s">
        <v>444</v>
      </c>
      <c r="V175" s="165" t="s">
        <v>55</v>
      </c>
      <c r="W175" s="165" t="s">
        <v>55</v>
      </c>
      <c r="X175" s="165" t="s">
        <v>31</v>
      </c>
      <c r="Y175" s="165" t="s">
        <v>55</v>
      </c>
      <c r="Z175" s="165"/>
      <c r="AA175" s="165" t="s">
        <v>35</v>
      </c>
      <c r="AB175" s="165" t="s">
        <v>55</v>
      </c>
      <c r="AC175" s="165" t="s">
        <v>55</v>
      </c>
      <c r="AD175" s="165" t="s">
        <v>55</v>
      </c>
      <c r="AE175" s="165" t="s">
        <v>55</v>
      </c>
      <c r="AF175" s="165" t="s">
        <v>55</v>
      </c>
      <c r="AG175" s="165" t="s">
        <v>55</v>
      </c>
      <c r="AH175" s="165" t="s">
        <v>55</v>
      </c>
      <c r="AI175" s="165" t="s">
        <v>55</v>
      </c>
      <c r="AJ175" s="165" t="s">
        <v>55</v>
      </c>
      <c r="AK175" s="165" t="s">
        <v>55</v>
      </c>
      <c r="AL175" s="165" t="s">
        <v>55</v>
      </c>
      <c r="AM175" s="165" t="s">
        <v>55</v>
      </c>
      <c r="AN175" s="165" t="s">
        <v>55</v>
      </c>
      <c r="AO175" s="165" t="s">
        <v>55</v>
      </c>
      <c r="AP175" s="165" t="s">
        <v>55</v>
      </c>
      <c r="AQ175" s="165" t="s">
        <v>55</v>
      </c>
      <c r="AR175" s="165" t="s">
        <v>55</v>
      </c>
      <c r="AS175" s="165" t="s">
        <v>55</v>
      </c>
      <c r="AT175" s="165" t="s">
        <v>55</v>
      </c>
      <c r="AU175" s="165" t="s">
        <v>55</v>
      </c>
      <c r="AV175" s="165" t="s">
        <v>55</v>
      </c>
      <c r="AW175" s="108"/>
      <c r="AX175" s="108"/>
      <c r="AY175" s="108"/>
      <c r="AZ175" s="108"/>
      <c r="BA175" s="108"/>
      <c r="BB175" s="108"/>
      <c r="BC175" s="108"/>
      <c r="BD175" s="108"/>
      <c r="BE175" s="108"/>
    </row>
    <row r="176" spans="1:57" s="104" customFormat="1" ht="15.75" x14ac:dyDescent="0.25">
      <c r="A176" s="80">
        <v>2024</v>
      </c>
      <c r="B176" s="230">
        <v>4</v>
      </c>
      <c r="C176" s="230" t="s">
        <v>223</v>
      </c>
      <c r="D176" s="231" t="s">
        <v>348</v>
      </c>
      <c r="E176" s="74">
        <v>43000</v>
      </c>
      <c r="F176" s="238">
        <v>5454000000</v>
      </c>
      <c r="G176" s="74">
        <v>16102</v>
      </c>
      <c r="H176" s="233" t="s">
        <v>122</v>
      </c>
      <c r="I176" s="233" t="s">
        <v>173</v>
      </c>
      <c r="J176" s="271">
        <v>4</v>
      </c>
      <c r="K176" s="226">
        <v>53139</v>
      </c>
      <c r="L176" s="228">
        <v>73131</v>
      </c>
      <c r="M176" s="224">
        <v>25.55</v>
      </c>
      <c r="N176" s="224">
        <v>35.159999999999997</v>
      </c>
      <c r="O176" s="224" t="s">
        <v>444</v>
      </c>
      <c r="P176" s="224"/>
      <c r="Q176" s="230" t="s">
        <v>70</v>
      </c>
      <c r="R176" s="230">
        <v>40</v>
      </c>
      <c r="S176" s="72" t="s">
        <v>55</v>
      </c>
      <c r="T176" s="274" t="s">
        <v>29</v>
      </c>
      <c r="U176" s="72" t="s">
        <v>444</v>
      </c>
      <c r="V176" s="72" t="s">
        <v>55</v>
      </c>
      <c r="W176" s="230" t="s">
        <v>55</v>
      </c>
      <c r="X176" s="72" t="s">
        <v>38</v>
      </c>
      <c r="Y176" s="72" t="s">
        <v>55</v>
      </c>
      <c r="Z176" s="230" t="s">
        <v>32</v>
      </c>
      <c r="AA176" s="230" t="s">
        <v>35</v>
      </c>
      <c r="AB176" s="72" t="s">
        <v>38</v>
      </c>
      <c r="AC176" s="72" t="s">
        <v>38</v>
      </c>
      <c r="AD176" s="72" t="s">
        <v>38</v>
      </c>
      <c r="AE176" s="230" t="s">
        <v>38</v>
      </c>
      <c r="AF176" s="72" t="s">
        <v>38</v>
      </c>
      <c r="AG176" s="230" t="s">
        <v>38</v>
      </c>
      <c r="AH176" s="230" t="s">
        <v>55</v>
      </c>
      <c r="AI176" s="230"/>
      <c r="AJ176" s="230" t="s">
        <v>55</v>
      </c>
      <c r="AK176" s="230" t="s">
        <v>55</v>
      </c>
      <c r="AL176" s="230"/>
      <c r="AM176" s="230" t="s">
        <v>55</v>
      </c>
      <c r="AN176" s="230"/>
      <c r="AO176" s="230" t="s">
        <v>38</v>
      </c>
      <c r="AP176" s="230"/>
      <c r="AQ176" s="230" t="s">
        <v>38</v>
      </c>
      <c r="AR176" s="230" t="s">
        <v>55</v>
      </c>
      <c r="AS176" s="230"/>
      <c r="AT176" s="230" t="s">
        <v>38</v>
      </c>
      <c r="AU176" s="230" t="s">
        <v>55</v>
      </c>
      <c r="AV176" s="230" t="s">
        <v>55</v>
      </c>
      <c r="AW176" s="108"/>
      <c r="AX176" s="108"/>
      <c r="AY176" s="108"/>
      <c r="AZ176" s="108"/>
      <c r="BA176" s="108"/>
      <c r="BB176" s="108"/>
      <c r="BC176" s="108"/>
      <c r="BD176" s="108"/>
      <c r="BE176" s="108"/>
    </row>
    <row r="177" spans="1:289" s="104" customFormat="1" ht="15.75" x14ac:dyDescent="0.25">
      <c r="A177" s="80">
        <v>2024</v>
      </c>
      <c r="B177" s="230">
        <v>4</v>
      </c>
      <c r="C177" s="230" t="s">
        <v>223</v>
      </c>
      <c r="D177" s="231" t="s">
        <v>348</v>
      </c>
      <c r="E177" s="74">
        <v>43000</v>
      </c>
      <c r="F177" s="238">
        <v>5454000000</v>
      </c>
      <c r="G177" s="74">
        <v>16102</v>
      </c>
      <c r="H177" s="233" t="s">
        <v>259</v>
      </c>
      <c r="I177" s="233" t="s">
        <v>173</v>
      </c>
      <c r="J177" s="271">
        <v>1</v>
      </c>
      <c r="K177" s="226">
        <v>49067</v>
      </c>
      <c r="L177" s="228">
        <v>67486</v>
      </c>
      <c r="M177" s="224">
        <v>23.59</v>
      </c>
      <c r="N177" s="224">
        <v>32.450000000000003</v>
      </c>
      <c r="O177" s="224" t="s">
        <v>444</v>
      </c>
      <c r="P177" s="224"/>
      <c r="Q177" s="230" t="s">
        <v>70</v>
      </c>
      <c r="R177" s="230">
        <v>40</v>
      </c>
      <c r="S177" s="72" t="s">
        <v>55</v>
      </c>
      <c r="T177" s="274" t="s">
        <v>29</v>
      </c>
      <c r="U177" s="72" t="s">
        <v>444</v>
      </c>
      <c r="V177" s="72" t="s">
        <v>55</v>
      </c>
      <c r="W177" s="230" t="s">
        <v>55</v>
      </c>
      <c r="X177" s="72"/>
      <c r="Y177" s="72" t="s">
        <v>55</v>
      </c>
      <c r="Z177" s="230" t="s">
        <v>32</v>
      </c>
      <c r="AA177" s="230" t="s">
        <v>35</v>
      </c>
      <c r="AB177" s="72"/>
      <c r="AC177" s="72"/>
      <c r="AD177" s="72"/>
      <c r="AE177" s="230"/>
      <c r="AF177" s="72"/>
      <c r="AG177" s="230"/>
      <c r="AH177" s="230" t="s">
        <v>55</v>
      </c>
      <c r="AI177" s="230"/>
      <c r="AJ177" s="230" t="s">
        <v>55</v>
      </c>
      <c r="AK177" s="230" t="s">
        <v>55</v>
      </c>
      <c r="AL177" s="230"/>
      <c r="AM177" s="230" t="s">
        <v>55</v>
      </c>
      <c r="AN177" s="230"/>
      <c r="AO177" s="230"/>
      <c r="AP177" s="230"/>
      <c r="AQ177" s="230"/>
      <c r="AR177" s="230" t="s">
        <v>55</v>
      </c>
      <c r="AS177" s="230"/>
      <c r="AT177" s="230"/>
      <c r="AU177" s="230" t="s">
        <v>55</v>
      </c>
      <c r="AV177" s="230" t="s">
        <v>55</v>
      </c>
      <c r="AW177" s="277"/>
      <c r="AX177" s="277"/>
      <c r="AY177" s="108"/>
      <c r="AZ177" s="108"/>
      <c r="BA177" s="108"/>
      <c r="BB177" s="108"/>
      <c r="BC177" s="108"/>
      <c r="BD177" s="108"/>
      <c r="BE177" s="108"/>
    </row>
    <row r="178" spans="1:289" s="104" customFormat="1" ht="15.75" x14ac:dyDescent="0.25">
      <c r="A178" s="80">
        <v>2024</v>
      </c>
      <c r="B178" s="230">
        <v>4</v>
      </c>
      <c r="C178" s="230" t="s">
        <v>223</v>
      </c>
      <c r="D178" s="231" t="s">
        <v>348</v>
      </c>
      <c r="E178" s="74">
        <v>43000</v>
      </c>
      <c r="F178" s="238">
        <v>5454000000</v>
      </c>
      <c r="G178" s="74">
        <v>16102</v>
      </c>
      <c r="H178" s="233" t="s">
        <v>349</v>
      </c>
      <c r="I178" s="233" t="s">
        <v>173</v>
      </c>
      <c r="J178" s="271">
        <v>1</v>
      </c>
      <c r="K178" s="226">
        <v>44995</v>
      </c>
      <c r="L178" s="228">
        <v>61841</v>
      </c>
      <c r="M178" s="224">
        <v>21.63</v>
      </c>
      <c r="N178" s="224">
        <v>29.73</v>
      </c>
      <c r="O178" s="224" t="s">
        <v>444</v>
      </c>
      <c r="P178" s="224"/>
      <c r="Q178" s="230" t="s">
        <v>70</v>
      </c>
      <c r="R178" s="230">
        <v>40</v>
      </c>
      <c r="S178" s="72" t="s">
        <v>55</v>
      </c>
      <c r="T178" s="274"/>
      <c r="U178" s="72" t="s">
        <v>444</v>
      </c>
      <c r="V178" s="72" t="s">
        <v>55</v>
      </c>
      <c r="W178" s="230" t="s">
        <v>55</v>
      </c>
      <c r="X178" s="72"/>
      <c r="Y178" s="72" t="s">
        <v>55</v>
      </c>
      <c r="Z178" s="230" t="s">
        <v>32</v>
      </c>
      <c r="AA178" s="230" t="s">
        <v>35</v>
      </c>
      <c r="AB178" s="72"/>
      <c r="AC178" s="72"/>
      <c r="AD178" s="72"/>
      <c r="AE178" s="230"/>
      <c r="AF178" s="72"/>
      <c r="AG178" s="230"/>
      <c r="AH178" s="230" t="s">
        <v>55</v>
      </c>
      <c r="AI178" s="230"/>
      <c r="AJ178" s="230" t="s">
        <v>55</v>
      </c>
      <c r="AK178" s="230" t="s">
        <v>55</v>
      </c>
      <c r="AL178" s="72"/>
      <c r="AM178" s="230" t="s">
        <v>55</v>
      </c>
      <c r="AN178" s="230"/>
      <c r="AO178" s="230"/>
      <c r="AP178" s="72"/>
      <c r="AQ178" s="72"/>
      <c r="AR178" s="230" t="s">
        <v>55</v>
      </c>
      <c r="AS178" s="72"/>
      <c r="AT178" s="72"/>
      <c r="AU178" s="230" t="s">
        <v>55</v>
      </c>
      <c r="AV178" s="230" t="s">
        <v>55</v>
      </c>
      <c r="AW178" s="108"/>
      <c r="AX178" s="108"/>
      <c r="AY178" s="108"/>
      <c r="AZ178" s="108"/>
      <c r="BA178" s="108"/>
      <c r="BB178" s="108"/>
      <c r="BC178" s="108"/>
      <c r="BD178" s="108"/>
      <c r="BE178" s="108"/>
    </row>
    <row r="179" spans="1:289" s="104" customFormat="1" ht="15.75" x14ac:dyDescent="0.25">
      <c r="A179" s="80">
        <v>2024</v>
      </c>
      <c r="B179" s="230">
        <v>4</v>
      </c>
      <c r="C179" s="230" t="s">
        <v>223</v>
      </c>
      <c r="D179" s="231" t="s">
        <v>348</v>
      </c>
      <c r="E179" s="74">
        <v>43000</v>
      </c>
      <c r="F179" s="238">
        <v>5454000000</v>
      </c>
      <c r="G179" s="74">
        <v>16102</v>
      </c>
      <c r="H179" s="233" t="s">
        <v>69</v>
      </c>
      <c r="I179" s="233" t="s">
        <v>176</v>
      </c>
      <c r="J179" s="271">
        <v>1</v>
      </c>
      <c r="K179" s="226">
        <v>40923</v>
      </c>
      <c r="L179" s="228">
        <v>56197</v>
      </c>
      <c r="M179" s="224">
        <v>19.670000000000002</v>
      </c>
      <c r="N179" s="224">
        <v>27.02</v>
      </c>
      <c r="O179" s="224" t="s">
        <v>444</v>
      </c>
      <c r="P179" s="224"/>
      <c r="Q179" s="230" t="s">
        <v>70</v>
      </c>
      <c r="R179" s="230">
        <v>40</v>
      </c>
      <c r="S179" s="72" t="s">
        <v>55</v>
      </c>
      <c r="T179" s="274"/>
      <c r="U179" s="72" t="s">
        <v>444</v>
      </c>
      <c r="V179" s="72" t="s">
        <v>55</v>
      </c>
      <c r="W179" s="230" t="s">
        <v>55</v>
      </c>
      <c r="X179" s="72"/>
      <c r="Y179" s="72" t="s">
        <v>55</v>
      </c>
      <c r="Z179" s="230" t="s">
        <v>32</v>
      </c>
      <c r="AA179" s="230" t="s">
        <v>35</v>
      </c>
      <c r="AB179" s="72"/>
      <c r="AC179" s="72"/>
      <c r="AD179" s="72"/>
      <c r="AE179" s="230"/>
      <c r="AF179" s="72"/>
      <c r="AG179" s="72"/>
      <c r="AH179" s="230" t="s">
        <v>38</v>
      </c>
      <c r="AI179" s="230"/>
      <c r="AJ179" s="230" t="s">
        <v>38</v>
      </c>
      <c r="AK179" s="230" t="s">
        <v>38</v>
      </c>
      <c r="AL179" s="72"/>
      <c r="AM179" s="230" t="s">
        <v>38</v>
      </c>
      <c r="AN179" s="230"/>
      <c r="AO179" s="230" t="s">
        <v>55</v>
      </c>
      <c r="AP179" s="72" t="s">
        <v>55</v>
      </c>
      <c r="AQ179" s="72"/>
      <c r="AR179" s="72" t="s">
        <v>55</v>
      </c>
      <c r="AS179" s="72"/>
      <c r="AT179" s="72"/>
      <c r="AU179" s="72" t="s">
        <v>55</v>
      </c>
      <c r="AV179" s="72" t="s">
        <v>38</v>
      </c>
      <c r="AW179" s="108"/>
      <c r="AX179" s="108"/>
      <c r="AY179" s="108"/>
      <c r="AZ179" s="108"/>
      <c r="BA179" s="108"/>
      <c r="BB179" s="108"/>
      <c r="BC179" s="108"/>
      <c r="BD179" s="108"/>
      <c r="BE179" s="108"/>
    </row>
    <row r="180" spans="1:289" s="104" customFormat="1" ht="15.75" x14ac:dyDescent="0.25">
      <c r="A180" s="80">
        <v>2024</v>
      </c>
      <c r="B180" s="230">
        <v>4</v>
      </c>
      <c r="C180" s="230" t="s">
        <v>223</v>
      </c>
      <c r="D180" s="231" t="s">
        <v>348</v>
      </c>
      <c r="E180" s="74">
        <v>43000</v>
      </c>
      <c r="F180" s="238">
        <v>5454000000</v>
      </c>
      <c r="G180" s="74">
        <v>16102</v>
      </c>
      <c r="H180" s="233" t="s">
        <v>350</v>
      </c>
      <c r="I180" s="233" t="s">
        <v>176</v>
      </c>
      <c r="J180" s="271">
        <v>1</v>
      </c>
      <c r="K180" s="226">
        <v>40923</v>
      </c>
      <c r="L180" s="228">
        <v>56197</v>
      </c>
      <c r="M180" s="224">
        <v>19.670000000000002</v>
      </c>
      <c r="N180" s="224">
        <v>27.02</v>
      </c>
      <c r="O180" s="224" t="s">
        <v>444</v>
      </c>
      <c r="P180" s="224"/>
      <c r="Q180" s="230" t="s">
        <v>70</v>
      </c>
      <c r="R180" s="230">
        <v>40</v>
      </c>
      <c r="S180" s="72" t="s">
        <v>55</v>
      </c>
      <c r="T180" s="274"/>
      <c r="U180" s="72" t="s">
        <v>444</v>
      </c>
      <c r="V180" s="72" t="s">
        <v>55</v>
      </c>
      <c r="W180" s="230" t="s">
        <v>55</v>
      </c>
      <c r="X180" s="72"/>
      <c r="Y180" s="72" t="s">
        <v>55</v>
      </c>
      <c r="Z180" s="230" t="s">
        <v>32</v>
      </c>
      <c r="AA180" s="230" t="s">
        <v>35</v>
      </c>
      <c r="AB180" s="72"/>
      <c r="AC180" s="72"/>
      <c r="AD180" s="72"/>
      <c r="AE180" s="72"/>
      <c r="AF180" s="72"/>
      <c r="AG180" s="72"/>
      <c r="AH180" s="230"/>
      <c r="AI180" s="230"/>
      <c r="AJ180" s="230"/>
      <c r="AK180" s="230"/>
      <c r="AL180" s="72"/>
      <c r="AM180" s="230"/>
      <c r="AN180" s="230"/>
      <c r="AO180" s="230" t="s">
        <v>38</v>
      </c>
      <c r="AP180" s="72" t="s">
        <v>38</v>
      </c>
      <c r="AQ180" s="72"/>
      <c r="AR180" s="72" t="s">
        <v>55</v>
      </c>
      <c r="AS180" s="72"/>
      <c r="AT180" s="72"/>
      <c r="AU180" s="72" t="s">
        <v>38</v>
      </c>
      <c r="AV180" s="165" t="s">
        <v>38</v>
      </c>
      <c r="AW180" s="108"/>
      <c r="AX180" s="108"/>
      <c r="AY180" s="108"/>
      <c r="AZ180" s="108"/>
      <c r="BA180" s="108"/>
      <c r="BB180" s="108"/>
      <c r="BC180" s="108"/>
      <c r="BD180" s="108"/>
      <c r="BE180" s="108"/>
    </row>
    <row r="181" spans="1:289" s="159" customFormat="1" ht="15.75" x14ac:dyDescent="0.25">
      <c r="A181" s="81" t="s">
        <v>439</v>
      </c>
      <c r="B181" s="230">
        <v>4</v>
      </c>
      <c r="C181" s="230" t="s">
        <v>223</v>
      </c>
      <c r="D181" s="237" t="s">
        <v>344</v>
      </c>
      <c r="E181" s="74">
        <v>35000</v>
      </c>
      <c r="F181" s="238">
        <v>4478354800</v>
      </c>
      <c r="G181" s="74">
        <v>36409</v>
      </c>
      <c r="H181" s="232" t="s">
        <v>0</v>
      </c>
      <c r="I181" s="232" t="s">
        <v>177</v>
      </c>
      <c r="J181" s="230">
        <v>1</v>
      </c>
      <c r="K181" s="239">
        <v>96241</v>
      </c>
      <c r="L181" s="240">
        <v>120265</v>
      </c>
      <c r="M181" s="224">
        <v>46.27</v>
      </c>
      <c r="N181" s="224">
        <v>57.82</v>
      </c>
      <c r="O181" s="273" t="s">
        <v>457</v>
      </c>
      <c r="P181" s="273"/>
      <c r="Q181" s="252" t="s">
        <v>70</v>
      </c>
      <c r="R181" s="252">
        <v>40</v>
      </c>
      <c r="S181" s="76" t="s">
        <v>55</v>
      </c>
      <c r="T181" s="275"/>
      <c r="U181" s="76">
        <v>0</v>
      </c>
      <c r="V181" s="76" t="s">
        <v>55</v>
      </c>
      <c r="W181" s="252" t="s">
        <v>55</v>
      </c>
      <c r="X181" s="76"/>
      <c r="Y181" s="76" t="s">
        <v>55</v>
      </c>
      <c r="Z181" s="252" t="s">
        <v>32</v>
      </c>
      <c r="AA181" s="252" t="s">
        <v>35</v>
      </c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252"/>
      <c r="AP181" s="76"/>
      <c r="AQ181" s="76"/>
      <c r="AR181" s="76" t="s">
        <v>55</v>
      </c>
      <c r="AS181" s="76"/>
      <c r="AT181" s="76"/>
      <c r="AU181" s="76"/>
      <c r="AV181" s="119"/>
      <c r="AW181" s="166"/>
      <c r="AX181" s="166"/>
      <c r="AY181" s="166"/>
      <c r="AZ181" s="166"/>
      <c r="BA181" s="166"/>
      <c r="BB181" s="166"/>
      <c r="BC181" s="166"/>
      <c r="BD181" s="166"/>
      <c r="BE181" s="166"/>
      <c r="BF181" s="162"/>
      <c r="BG181" s="162"/>
      <c r="BH181" s="162"/>
      <c r="BI181" s="162"/>
      <c r="BJ181" s="162"/>
      <c r="BK181" s="162"/>
      <c r="BL181" s="162"/>
      <c r="BM181" s="162"/>
      <c r="BN181" s="162"/>
      <c r="BO181" s="162"/>
      <c r="BP181" s="162"/>
      <c r="BQ181" s="162"/>
      <c r="BR181" s="162"/>
      <c r="BS181" s="162"/>
      <c r="BT181" s="162"/>
      <c r="BU181" s="162"/>
      <c r="BV181" s="162"/>
      <c r="BW181" s="162"/>
      <c r="BX181" s="162"/>
      <c r="BY181" s="162"/>
      <c r="BZ181" s="162"/>
      <c r="CA181" s="162"/>
      <c r="CB181" s="162"/>
      <c r="CC181" s="162"/>
      <c r="CD181" s="162"/>
      <c r="CE181" s="162"/>
      <c r="CF181" s="162"/>
      <c r="CG181" s="162"/>
      <c r="CH181" s="162"/>
      <c r="CI181" s="162"/>
      <c r="CJ181" s="162"/>
      <c r="CK181" s="162"/>
      <c r="CL181" s="162"/>
      <c r="CM181" s="162"/>
      <c r="CN181" s="162"/>
      <c r="CO181" s="162"/>
      <c r="CP181" s="162"/>
      <c r="CQ181" s="162"/>
      <c r="CR181" s="162"/>
      <c r="CS181" s="162"/>
      <c r="CT181" s="162"/>
      <c r="CU181" s="162"/>
      <c r="CV181" s="162"/>
      <c r="CW181" s="162"/>
      <c r="CX181" s="162"/>
      <c r="CY181" s="162"/>
      <c r="CZ181" s="162"/>
      <c r="DA181" s="162"/>
      <c r="DB181" s="162"/>
      <c r="DC181" s="162"/>
      <c r="DD181" s="162"/>
      <c r="DE181" s="162"/>
      <c r="DF181" s="162"/>
      <c r="DG181" s="162"/>
      <c r="DH181" s="162"/>
      <c r="DI181" s="162"/>
      <c r="DJ181" s="162"/>
      <c r="DK181" s="162"/>
      <c r="DL181" s="162"/>
      <c r="DM181" s="162"/>
      <c r="DN181" s="162"/>
      <c r="DO181" s="162"/>
      <c r="DP181" s="162"/>
      <c r="DQ181" s="162"/>
      <c r="DR181" s="162"/>
      <c r="DS181" s="162"/>
      <c r="DT181" s="162"/>
      <c r="DU181" s="162"/>
      <c r="DV181" s="162"/>
      <c r="DW181" s="162"/>
      <c r="DX181" s="162"/>
      <c r="DY181" s="162"/>
      <c r="DZ181" s="162"/>
      <c r="EA181" s="162"/>
      <c r="EB181" s="162"/>
      <c r="EC181" s="162"/>
      <c r="ED181" s="162"/>
      <c r="EE181" s="162"/>
      <c r="EF181" s="162"/>
      <c r="EG181" s="162"/>
      <c r="EH181" s="162"/>
      <c r="EI181" s="162"/>
      <c r="EJ181" s="162"/>
      <c r="EK181" s="162"/>
      <c r="EL181" s="162"/>
      <c r="EM181" s="162"/>
      <c r="EN181" s="162"/>
      <c r="EO181" s="162"/>
      <c r="EP181" s="162"/>
      <c r="EQ181" s="162"/>
      <c r="ER181" s="162"/>
      <c r="ES181" s="162"/>
      <c r="ET181" s="162"/>
      <c r="EU181" s="162"/>
      <c r="EV181" s="162"/>
      <c r="EW181" s="162"/>
      <c r="EX181" s="162"/>
      <c r="EY181" s="162"/>
      <c r="EZ181" s="162"/>
      <c r="FA181" s="162"/>
      <c r="FB181" s="162"/>
      <c r="FC181" s="162"/>
      <c r="FD181" s="162"/>
      <c r="FE181" s="162"/>
      <c r="FF181" s="162"/>
      <c r="FG181" s="162"/>
      <c r="FH181" s="162"/>
      <c r="FI181" s="162"/>
      <c r="FJ181" s="162"/>
      <c r="FK181" s="162"/>
      <c r="FL181" s="162"/>
      <c r="FM181" s="162"/>
      <c r="FN181" s="162"/>
      <c r="FO181" s="162"/>
      <c r="FP181" s="162"/>
      <c r="FQ181" s="162"/>
      <c r="FR181" s="162"/>
      <c r="FS181" s="162"/>
      <c r="FT181" s="162"/>
      <c r="FU181" s="162"/>
      <c r="FV181" s="162"/>
      <c r="FW181" s="162"/>
      <c r="FX181" s="162"/>
      <c r="FY181" s="162"/>
      <c r="FZ181" s="162"/>
      <c r="GA181" s="162"/>
      <c r="GB181" s="162"/>
      <c r="GC181" s="162"/>
      <c r="GD181" s="162"/>
      <c r="GE181" s="162"/>
      <c r="GF181" s="162"/>
      <c r="GG181" s="162"/>
      <c r="GH181" s="162"/>
      <c r="GI181" s="162"/>
      <c r="GJ181" s="162"/>
      <c r="GK181" s="162"/>
      <c r="GL181" s="162"/>
      <c r="GM181" s="162"/>
      <c r="GN181" s="162"/>
      <c r="GO181" s="162"/>
      <c r="GP181" s="162"/>
      <c r="GQ181" s="162"/>
      <c r="GR181" s="162"/>
      <c r="GS181" s="162"/>
      <c r="GT181" s="162"/>
      <c r="GU181" s="162"/>
      <c r="GV181" s="162"/>
      <c r="GW181" s="162"/>
      <c r="GX181" s="162"/>
      <c r="GY181" s="162"/>
      <c r="GZ181" s="162"/>
      <c r="HA181" s="162"/>
      <c r="HB181" s="162"/>
      <c r="HC181" s="162"/>
      <c r="HD181" s="162"/>
      <c r="HE181" s="162"/>
      <c r="HF181" s="162"/>
      <c r="HG181" s="162"/>
      <c r="HH181" s="162"/>
      <c r="HI181" s="162"/>
      <c r="HJ181" s="162"/>
      <c r="HK181" s="162"/>
      <c r="HL181" s="162"/>
      <c r="HM181" s="162"/>
      <c r="HN181" s="162"/>
      <c r="HO181" s="162"/>
      <c r="HP181" s="162"/>
      <c r="HQ181" s="162"/>
      <c r="HR181" s="162"/>
      <c r="HS181" s="162"/>
      <c r="HT181" s="162"/>
      <c r="HU181" s="162"/>
      <c r="HV181" s="162"/>
      <c r="HW181" s="162"/>
      <c r="HX181" s="162"/>
      <c r="HY181" s="162"/>
      <c r="HZ181" s="162"/>
      <c r="IA181" s="162"/>
      <c r="IB181" s="162"/>
      <c r="IC181" s="162"/>
      <c r="ID181" s="162"/>
      <c r="IE181" s="162"/>
      <c r="IF181" s="162"/>
      <c r="IG181" s="162"/>
      <c r="IH181" s="162"/>
      <c r="II181" s="162"/>
      <c r="IJ181" s="162"/>
      <c r="IK181" s="162"/>
      <c r="IL181" s="162"/>
      <c r="IM181" s="162"/>
      <c r="IN181" s="162"/>
      <c r="IO181" s="162"/>
      <c r="IP181" s="162"/>
      <c r="IQ181" s="162"/>
      <c r="IR181" s="162"/>
      <c r="IS181" s="162"/>
      <c r="IT181" s="162"/>
      <c r="IU181" s="162"/>
      <c r="IV181" s="162"/>
      <c r="IW181" s="162"/>
      <c r="IX181" s="162"/>
      <c r="IY181" s="162"/>
      <c r="IZ181" s="162"/>
      <c r="JA181" s="162"/>
      <c r="JB181" s="162"/>
      <c r="JC181" s="162"/>
      <c r="JD181" s="162"/>
      <c r="JE181" s="162"/>
      <c r="JF181" s="162"/>
      <c r="JG181" s="162"/>
      <c r="JH181" s="162"/>
      <c r="JI181" s="162"/>
      <c r="JJ181" s="162"/>
      <c r="JK181" s="162"/>
      <c r="JL181" s="162"/>
      <c r="JM181" s="162"/>
      <c r="JN181" s="162"/>
      <c r="JO181" s="162"/>
      <c r="JP181" s="162"/>
      <c r="JQ181" s="162"/>
      <c r="JR181" s="162"/>
      <c r="JS181" s="162"/>
      <c r="JT181" s="162"/>
      <c r="JU181" s="162"/>
      <c r="JV181" s="162"/>
      <c r="JW181" s="162"/>
      <c r="JX181" s="162"/>
      <c r="JY181" s="162"/>
      <c r="JZ181" s="162"/>
      <c r="KA181" s="162"/>
      <c r="KB181" s="162"/>
      <c r="KC181" s="162"/>
    </row>
    <row r="182" spans="1:289" s="159" customFormat="1" ht="15.75" x14ac:dyDescent="0.25">
      <c r="A182" s="81" t="s">
        <v>439</v>
      </c>
      <c r="B182" s="165">
        <v>4</v>
      </c>
      <c r="C182" s="165" t="s">
        <v>223</v>
      </c>
      <c r="D182" s="188" t="s">
        <v>344</v>
      </c>
      <c r="E182" s="197">
        <v>35000</v>
      </c>
      <c r="F182" s="197">
        <v>4478354800</v>
      </c>
      <c r="G182" s="197">
        <v>36409</v>
      </c>
      <c r="H182" s="191" t="s">
        <v>345</v>
      </c>
      <c r="I182" s="191" t="s">
        <v>177</v>
      </c>
      <c r="J182" s="165">
        <v>1</v>
      </c>
      <c r="K182" s="242">
        <v>67158</v>
      </c>
      <c r="L182" s="202">
        <v>83967</v>
      </c>
      <c r="M182" s="204">
        <v>34.44</v>
      </c>
      <c r="N182" s="204">
        <v>43.06</v>
      </c>
      <c r="O182" s="204" t="s">
        <v>457</v>
      </c>
      <c r="P182" s="204"/>
      <c r="Q182" s="165">
        <v>9</v>
      </c>
      <c r="R182" s="165">
        <v>40</v>
      </c>
      <c r="S182" s="187" t="s">
        <v>55</v>
      </c>
      <c r="T182" s="165" t="s">
        <v>27</v>
      </c>
      <c r="U182" s="187"/>
      <c r="V182" s="187"/>
      <c r="W182" s="165" t="s">
        <v>260</v>
      </c>
      <c r="X182" s="187" t="s">
        <v>31</v>
      </c>
      <c r="Y182" s="187" t="s">
        <v>260</v>
      </c>
      <c r="Z182" s="165" t="s">
        <v>33</v>
      </c>
      <c r="AA182" s="165" t="s">
        <v>35</v>
      </c>
      <c r="AB182" s="165" t="s">
        <v>261</v>
      </c>
      <c r="AC182" s="165" t="s">
        <v>261</v>
      </c>
      <c r="AD182" s="165" t="s">
        <v>261</v>
      </c>
      <c r="AE182" s="165" t="s">
        <v>261</v>
      </c>
      <c r="AF182" s="165" t="s">
        <v>261</v>
      </c>
      <c r="AG182" s="165" t="s">
        <v>261</v>
      </c>
      <c r="AH182" s="165" t="s">
        <v>261</v>
      </c>
      <c r="AI182" s="165" t="s">
        <v>261</v>
      </c>
      <c r="AJ182" s="165" t="s">
        <v>261</v>
      </c>
      <c r="AK182" s="165" t="s">
        <v>261</v>
      </c>
      <c r="AL182" s="165" t="s">
        <v>261</v>
      </c>
      <c r="AM182" s="165" t="s">
        <v>261</v>
      </c>
      <c r="AN182" s="165" t="s">
        <v>261</v>
      </c>
      <c r="AO182" s="165" t="s">
        <v>261</v>
      </c>
      <c r="AP182" s="165" t="s">
        <v>261</v>
      </c>
      <c r="AQ182" s="165" t="s">
        <v>261</v>
      </c>
      <c r="AR182" s="165" t="s">
        <v>261</v>
      </c>
      <c r="AS182" s="165" t="s">
        <v>261</v>
      </c>
      <c r="AT182" s="165" t="s">
        <v>261</v>
      </c>
      <c r="AU182" s="165" t="s">
        <v>260</v>
      </c>
      <c r="AV182" s="165" t="s">
        <v>260</v>
      </c>
      <c r="AW182" s="166"/>
      <c r="AX182" s="166"/>
      <c r="AY182" s="166"/>
      <c r="AZ182" s="166"/>
      <c r="BA182" s="166"/>
      <c r="BB182" s="166"/>
      <c r="BC182" s="166"/>
      <c r="BD182" s="166"/>
      <c r="BE182" s="166"/>
      <c r="BF182" s="162"/>
      <c r="BG182" s="162"/>
      <c r="BH182" s="162"/>
      <c r="BI182" s="162"/>
      <c r="BJ182" s="162"/>
      <c r="BK182" s="162"/>
      <c r="BL182" s="162"/>
      <c r="BM182" s="162"/>
      <c r="BN182" s="162"/>
      <c r="BO182" s="162"/>
      <c r="BP182" s="162"/>
      <c r="BQ182" s="162"/>
      <c r="BR182" s="162"/>
      <c r="BS182" s="162"/>
      <c r="BT182" s="162"/>
      <c r="BU182" s="162"/>
      <c r="BV182" s="162"/>
      <c r="BW182" s="162"/>
      <c r="BX182" s="162"/>
      <c r="BY182" s="162"/>
      <c r="BZ182" s="162"/>
      <c r="CA182" s="162"/>
      <c r="CB182" s="162"/>
      <c r="CC182" s="162"/>
      <c r="CD182" s="162"/>
      <c r="CE182" s="162"/>
      <c r="CF182" s="162"/>
      <c r="CG182" s="162"/>
      <c r="CH182" s="162"/>
      <c r="CI182" s="162"/>
      <c r="CJ182" s="162"/>
      <c r="CK182" s="162"/>
      <c r="CL182" s="162"/>
      <c r="CM182" s="162"/>
      <c r="CN182" s="162"/>
      <c r="CO182" s="162"/>
      <c r="CP182" s="162"/>
      <c r="CQ182" s="162"/>
      <c r="CR182" s="162"/>
      <c r="CS182" s="162"/>
      <c r="CT182" s="162"/>
      <c r="CU182" s="162"/>
      <c r="CV182" s="162"/>
      <c r="CW182" s="162"/>
      <c r="CX182" s="162"/>
      <c r="CY182" s="162"/>
      <c r="CZ182" s="162"/>
      <c r="DA182" s="162"/>
      <c r="DB182" s="162"/>
      <c r="DC182" s="162"/>
      <c r="DD182" s="162"/>
      <c r="DE182" s="162"/>
      <c r="DF182" s="162"/>
      <c r="DG182" s="162"/>
      <c r="DH182" s="162"/>
      <c r="DI182" s="162"/>
      <c r="DJ182" s="162"/>
      <c r="DK182" s="162"/>
      <c r="DL182" s="162"/>
      <c r="DM182" s="162"/>
      <c r="DN182" s="162"/>
      <c r="DO182" s="162"/>
      <c r="DP182" s="162"/>
      <c r="DQ182" s="162"/>
      <c r="DR182" s="162"/>
      <c r="DS182" s="162"/>
      <c r="DT182" s="162"/>
      <c r="DU182" s="162"/>
      <c r="DV182" s="162"/>
      <c r="DW182" s="162"/>
      <c r="DX182" s="162"/>
      <c r="DY182" s="162"/>
      <c r="DZ182" s="162"/>
      <c r="EA182" s="162"/>
      <c r="EB182" s="162"/>
      <c r="EC182" s="162"/>
      <c r="ED182" s="162"/>
      <c r="EE182" s="162"/>
      <c r="EF182" s="162"/>
      <c r="EG182" s="162"/>
      <c r="EH182" s="162"/>
      <c r="EI182" s="162"/>
      <c r="EJ182" s="162"/>
      <c r="EK182" s="162"/>
      <c r="EL182" s="162"/>
      <c r="EM182" s="162"/>
      <c r="EN182" s="162"/>
      <c r="EO182" s="162"/>
      <c r="EP182" s="162"/>
      <c r="EQ182" s="162"/>
      <c r="ER182" s="162"/>
      <c r="ES182" s="162"/>
      <c r="ET182" s="162"/>
      <c r="EU182" s="162"/>
      <c r="EV182" s="162"/>
      <c r="EW182" s="162"/>
      <c r="EX182" s="162"/>
      <c r="EY182" s="162"/>
      <c r="EZ182" s="162"/>
      <c r="FA182" s="162"/>
      <c r="FB182" s="162"/>
      <c r="FC182" s="162"/>
      <c r="FD182" s="162"/>
      <c r="FE182" s="162"/>
      <c r="FF182" s="162"/>
      <c r="FG182" s="162"/>
      <c r="FH182" s="162"/>
      <c r="FI182" s="162"/>
      <c r="FJ182" s="162"/>
      <c r="FK182" s="162"/>
      <c r="FL182" s="162"/>
      <c r="FM182" s="162"/>
      <c r="FN182" s="162"/>
      <c r="FO182" s="162"/>
      <c r="FP182" s="162"/>
      <c r="FQ182" s="162"/>
      <c r="FR182" s="162"/>
      <c r="FS182" s="162"/>
      <c r="FT182" s="162"/>
      <c r="FU182" s="162"/>
      <c r="FV182" s="162"/>
      <c r="FW182" s="162"/>
      <c r="FX182" s="162"/>
      <c r="FY182" s="162"/>
      <c r="FZ182" s="162"/>
      <c r="GA182" s="162"/>
      <c r="GB182" s="162"/>
      <c r="GC182" s="162"/>
      <c r="GD182" s="162"/>
      <c r="GE182" s="162"/>
      <c r="GF182" s="162"/>
      <c r="GG182" s="162"/>
      <c r="GH182" s="162"/>
      <c r="GI182" s="162"/>
      <c r="GJ182" s="162"/>
      <c r="GK182" s="162"/>
      <c r="GL182" s="162"/>
      <c r="GM182" s="162"/>
      <c r="GN182" s="162"/>
      <c r="GO182" s="162"/>
      <c r="GP182" s="162"/>
      <c r="GQ182" s="162"/>
      <c r="GR182" s="162"/>
      <c r="GS182" s="162"/>
      <c r="GT182" s="162"/>
      <c r="GU182" s="162"/>
      <c r="GV182" s="162"/>
      <c r="GW182" s="162"/>
      <c r="GX182" s="162"/>
      <c r="GY182" s="162"/>
      <c r="GZ182" s="162"/>
      <c r="HA182" s="162"/>
      <c r="HB182" s="162"/>
      <c r="HC182" s="162"/>
      <c r="HD182" s="162"/>
      <c r="HE182" s="162"/>
      <c r="HF182" s="162"/>
      <c r="HG182" s="162"/>
      <c r="HH182" s="162"/>
      <c r="HI182" s="162"/>
      <c r="HJ182" s="162"/>
      <c r="HK182" s="162"/>
      <c r="HL182" s="162"/>
      <c r="HM182" s="162"/>
      <c r="HN182" s="162"/>
      <c r="HO182" s="162"/>
      <c r="HP182" s="162"/>
      <c r="HQ182" s="162"/>
      <c r="HR182" s="162"/>
      <c r="HS182" s="162"/>
      <c r="HT182" s="162"/>
      <c r="HU182" s="162"/>
      <c r="HV182" s="162"/>
      <c r="HW182" s="162"/>
      <c r="HX182" s="162"/>
      <c r="HY182" s="162"/>
      <c r="HZ182" s="162"/>
      <c r="IA182" s="162"/>
      <c r="IB182" s="162"/>
      <c r="IC182" s="162"/>
      <c r="ID182" s="162"/>
      <c r="IE182" s="162"/>
      <c r="IF182" s="162"/>
      <c r="IG182" s="162"/>
      <c r="IH182" s="162"/>
      <c r="II182" s="162"/>
      <c r="IJ182" s="162"/>
      <c r="IK182" s="162"/>
      <c r="IL182" s="162"/>
      <c r="IM182" s="162"/>
      <c r="IN182" s="162"/>
      <c r="IO182" s="162"/>
      <c r="IP182" s="162"/>
      <c r="IQ182" s="162"/>
      <c r="IR182" s="162"/>
      <c r="IS182" s="162"/>
      <c r="IT182" s="162"/>
      <c r="IU182" s="162"/>
      <c r="IV182" s="162"/>
      <c r="IW182" s="162"/>
      <c r="IX182" s="162"/>
      <c r="IY182" s="162"/>
      <c r="IZ182" s="162"/>
      <c r="JA182" s="162"/>
      <c r="JB182" s="162"/>
      <c r="JC182" s="162"/>
      <c r="JD182" s="162"/>
      <c r="JE182" s="162"/>
      <c r="JF182" s="162"/>
      <c r="JG182" s="162"/>
      <c r="JH182" s="162"/>
      <c r="JI182" s="162"/>
      <c r="JJ182" s="162"/>
      <c r="JK182" s="162"/>
      <c r="JL182" s="162"/>
      <c r="JM182" s="162"/>
      <c r="JN182" s="162"/>
      <c r="JO182" s="162"/>
      <c r="JP182" s="162"/>
      <c r="JQ182" s="162"/>
      <c r="JR182" s="162"/>
      <c r="JS182" s="162"/>
      <c r="JT182" s="162"/>
      <c r="JU182" s="162"/>
      <c r="JV182" s="162"/>
      <c r="JW182" s="162"/>
      <c r="JX182" s="162"/>
      <c r="JY182" s="162"/>
      <c r="JZ182" s="162"/>
      <c r="KA182" s="162"/>
      <c r="KB182" s="162"/>
      <c r="KC182" s="162"/>
    </row>
    <row r="183" spans="1:289" s="159" customFormat="1" ht="15.75" x14ac:dyDescent="0.25">
      <c r="A183" s="81" t="s">
        <v>439</v>
      </c>
      <c r="B183" s="165">
        <v>4</v>
      </c>
      <c r="C183" s="165" t="s">
        <v>223</v>
      </c>
      <c r="D183" s="188" t="s">
        <v>344</v>
      </c>
      <c r="E183" s="197">
        <v>35000</v>
      </c>
      <c r="F183" s="197">
        <v>4478354800</v>
      </c>
      <c r="G183" s="197">
        <v>36409</v>
      </c>
      <c r="H183" s="191" t="s">
        <v>122</v>
      </c>
      <c r="I183" s="191" t="s">
        <v>173</v>
      </c>
      <c r="J183" s="165">
        <v>3</v>
      </c>
      <c r="K183" s="242">
        <v>61639.5</v>
      </c>
      <c r="L183" s="202">
        <v>73417.5</v>
      </c>
      <c r="M183" s="204">
        <v>31.61</v>
      </c>
      <c r="N183" s="204">
        <v>37.65</v>
      </c>
      <c r="O183" s="204" t="s">
        <v>457</v>
      </c>
      <c r="P183" s="204"/>
      <c r="Q183" s="165">
        <v>9</v>
      </c>
      <c r="R183" s="165">
        <v>37.5</v>
      </c>
      <c r="S183" s="187" t="s">
        <v>55</v>
      </c>
      <c r="T183" s="165" t="s">
        <v>27</v>
      </c>
      <c r="U183" s="187"/>
      <c r="V183" s="187"/>
      <c r="W183" s="165" t="s">
        <v>260</v>
      </c>
      <c r="X183" s="187" t="s">
        <v>31</v>
      </c>
      <c r="Y183" s="187" t="s">
        <v>260</v>
      </c>
      <c r="Z183" s="165" t="s">
        <v>285</v>
      </c>
      <c r="AA183" s="165" t="s">
        <v>35</v>
      </c>
      <c r="AB183" s="165" t="s">
        <v>261</v>
      </c>
      <c r="AC183" s="165" t="s">
        <v>261</v>
      </c>
      <c r="AD183" s="165" t="s">
        <v>261</v>
      </c>
      <c r="AE183" s="165" t="s">
        <v>261</v>
      </c>
      <c r="AF183" s="165" t="s">
        <v>261</v>
      </c>
      <c r="AG183" s="165" t="s">
        <v>261</v>
      </c>
      <c r="AH183" s="165" t="s">
        <v>261</v>
      </c>
      <c r="AI183" s="165" t="s">
        <v>261</v>
      </c>
      <c r="AJ183" s="165" t="s">
        <v>261</v>
      </c>
      <c r="AK183" s="165" t="s">
        <v>261</v>
      </c>
      <c r="AL183" s="165"/>
      <c r="AM183" s="165" t="s">
        <v>261</v>
      </c>
      <c r="AN183" s="165" t="s">
        <v>261</v>
      </c>
      <c r="AO183" s="165" t="s">
        <v>261</v>
      </c>
      <c r="AP183" s="165" t="s">
        <v>261</v>
      </c>
      <c r="AQ183" s="165"/>
      <c r="AR183" s="165" t="s">
        <v>261</v>
      </c>
      <c r="AS183" s="165" t="s">
        <v>261</v>
      </c>
      <c r="AT183" s="165" t="s">
        <v>261</v>
      </c>
      <c r="AU183" s="165" t="s">
        <v>260</v>
      </c>
      <c r="AV183" s="165" t="s">
        <v>260</v>
      </c>
      <c r="AW183" s="166"/>
      <c r="AX183" s="166"/>
      <c r="AY183" s="166"/>
      <c r="AZ183" s="166"/>
      <c r="BA183" s="166"/>
      <c r="BB183" s="166"/>
      <c r="BC183" s="166"/>
      <c r="BD183" s="166"/>
      <c r="BE183" s="166"/>
      <c r="BF183" s="162"/>
      <c r="BG183" s="162"/>
      <c r="BH183" s="162"/>
      <c r="BI183" s="162"/>
      <c r="BJ183" s="162"/>
      <c r="BK183" s="162"/>
      <c r="BL183" s="162"/>
      <c r="BM183" s="162"/>
      <c r="BN183" s="162"/>
      <c r="BO183" s="162"/>
      <c r="BP183" s="162"/>
      <c r="BQ183" s="162"/>
      <c r="BR183" s="162"/>
      <c r="BS183" s="162"/>
      <c r="BT183" s="162"/>
      <c r="BU183" s="162"/>
      <c r="BV183" s="162"/>
      <c r="BW183" s="162"/>
      <c r="BX183" s="162"/>
      <c r="BY183" s="162"/>
      <c r="BZ183" s="162"/>
      <c r="CA183" s="162"/>
      <c r="CB183" s="162"/>
      <c r="CC183" s="162"/>
      <c r="CD183" s="162"/>
      <c r="CE183" s="162"/>
      <c r="CF183" s="162"/>
      <c r="CG183" s="162"/>
      <c r="CH183" s="162"/>
      <c r="CI183" s="162"/>
      <c r="CJ183" s="162"/>
      <c r="CK183" s="162"/>
      <c r="CL183" s="162"/>
      <c r="CM183" s="162"/>
      <c r="CN183" s="162"/>
      <c r="CO183" s="162"/>
      <c r="CP183" s="162"/>
      <c r="CQ183" s="162"/>
      <c r="CR183" s="162"/>
      <c r="CS183" s="162"/>
      <c r="CT183" s="162"/>
      <c r="CU183" s="162"/>
      <c r="CV183" s="162"/>
      <c r="CW183" s="162"/>
      <c r="CX183" s="162"/>
      <c r="CY183" s="162"/>
      <c r="CZ183" s="162"/>
      <c r="DA183" s="162"/>
      <c r="DB183" s="162"/>
      <c r="DC183" s="162"/>
      <c r="DD183" s="162"/>
      <c r="DE183" s="162"/>
      <c r="DF183" s="162"/>
      <c r="DG183" s="162"/>
      <c r="DH183" s="162"/>
      <c r="DI183" s="162"/>
      <c r="DJ183" s="162"/>
      <c r="DK183" s="162"/>
      <c r="DL183" s="162"/>
      <c r="DM183" s="162"/>
      <c r="DN183" s="162"/>
      <c r="DO183" s="162"/>
      <c r="DP183" s="162"/>
      <c r="DQ183" s="162"/>
      <c r="DR183" s="162"/>
      <c r="DS183" s="162"/>
      <c r="DT183" s="162"/>
      <c r="DU183" s="162"/>
      <c r="DV183" s="162"/>
      <c r="DW183" s="162"/>
      <c r="DX183" s="162"/>
      <c r="DY183" s="162"/>
      <c r="DZ183" s="162"/>
      <c r="EA183" s="162"/>
      <c r="EB183" s="162"/>
      <c r="EC183" s="162"/>
      <c r="ED183" s="162"/>
      <c r="EE183" s="162"/>
      <c r="EF183" s="162"/>
      <c r="EG183" s="162"/>
      <c r="EH183" s="162"/>
      <c r="EI183" s="162"/>
      <c r="EJ183" s="162"/>
      <c r="EK183" s="162"/>
      <c r="EL183" s="162"/>
      <c r="EM183" s="162"/>
      <c r="EN183" s="162"/>
      <c r="EO183" s="162"/>
      <c r="EP183" s="162"/>
      <c r="EQ183" s="162"/>
      <c r="ER183" s="162"/>
      <c r="ES183" s="162"/>
      <c r="ET183" s="162"/>
      <c r="EU183" s="162"/>
      <c r="EV183" s="162"/>
      <c r="EW183" s="162"/>
      <c r="EX183" s="162"/>
      <c r="EY183" s="162"/>
      <c r="EZ183" s="162"/>
      <c r="FA183" s="162"/>
      <c r="FB183" s="162"/>
      <c r="FC183" s="162"/>
      <c r="FD183" s="162"/>
      <c r="FE183" s="162"/>
      <c r="FF183" s="162"/>
      <c r="FG183" s="162"/>
      <c r="FH183" s="162"/>
      <c r="FI183" s="162"/>
      <c r="FJ183" s="162"/>
      <c r="FK183" s="162"/>
      <c r="FL183" s="162"/>
      <c r="FM183" s="162"/>
      <c r="FN183" s="162"/>
      <c r="FO183" s="162"/>
      <c r="FP183" s="162"/>
      <c r="FQ183" s="162"/>
      <c r="FR183" s="162"/>
      <c r="FS183" s="162"/>
      <c r="FT183" s="162"/>
      <c r="FU183" s="162"/>
      <c r="FV183" s="162"/>
      <c r="FW183" s="162"/>
      <c r="FX183" s="162"/>
      <c r="FY183" s="162"/>
      <c r="FZ183" s="162"/>
      <c r="GA183" s="162"/>
      <c r="GB183" s="162"/>
      <c r="GC183" s="162"/>
      <c r="GD183" s="162"/>
      <c r="GE183" s="162"/>
      <c r="GF183" s="162"/>
      <c r="GG183" s="162"/>
      <c r="GH183" s="162"/>
      <c r="GI183" s="162"/>
      <c r="GJ183" s="162"/>
      <c r="GK183" s="162"/>
      <c r="GL183" s="162"/>
      <c r="GM183" s="162"/>
      <c r="GN183" s="162"/>
      <c r="GO183" s="162"/>
      <c r="GP183" s="162"/>
      <c r="GQ183" s="162"/>
      <c r="GR183" s="162"/>
      <c r="GS183" s="162"/>
      <c r="GT183" s="162"/>
      <c r="GU183" s="162"/>
      <c r="GV183" s="162"/>
      <c r="GW183" s="162"/>
      <c r="GX183" s="162"/>
      <c r="GY183" s="162"/>
      <c r="GZ183" s="162"/>
      <c r="HA183" s="162"/>
      <c r="HB183" s="162"/>
      <c r="HC183" s="162"/>
      <c r="HD183" s="162"/>
      <c r="HE183" s="162"/>
      <c r="HF183" s="162"/>
      <c r="HG183" s="162"/>
      <c r="HH183" s="162"/>
      <c r="HI183" s="162"/>
      <c r="HJ183" s="162"/>
      <c r="HK183" s="162"/>
      <c r="HL183" s="162"/>
      <c r="HM183" s="162"/>
      <c r="HN183" s="162"/>
      <c r="HO183" s="162"/>
      <c r="HP183" s="162"/>
      <c r="HQ183" s="162"/>
      <c r="HR183" s="162"/>
      <c r="HS183" s="162"/>
      <c r="HT183" s="162"/>
      <c r="HU183" s="162"/>
      <c r="HV183" s="162"/>
      <c r="HW183" s="162"/>
      <c r="HX183" s="162"/>
      <c r="HY183" s="162"/>
      <c r="HZ183" s="162"/>
      <c r="IA183" s="162"/>
      <c r="IB183" s="162"/>
      <c r="IC183" s="162"/>
      <c r="ID183" s="162"/>
      <c r="IE183" s="162"/>
      <c r="IF183" s="162"/>
      <c r="IG183" s="162"/>
      <c r="IH183" s="162"/>
      <c r="II183" s="162"/>
      <c r="IJ183" s="162"/>
      <c r="IK183" s="162"/>
      <c r="IL183" s="162"/>
      <c r="IM183" s="162"/>
      <c r="IN183" s="162"/>
      <c r="IO183" s="162"/>
      <c r="IP183" s="162"/>
      <c r="IQ183" s="162"/>
      <c r="IR183" s="162"/>
      <c r="IS183" s="162"/>
      <c r="IT183" s="162"/>
      <c r="IU183" s="162"/>
      <c r="IV183" s="162"/>
      <c r="IW183" s="162"/>
      <c r="IX183" s="162"/>
      <c r="IY183" s="162"/>
      <c r="IZ183" s="162"/>
      <c r="JA183" s="162"/>
      <c r="JB183" s="162"/>
      <c r="JC183" s="162"/>
      <c r="JD183" s="162"/>
      <c r="JE183" s="162"/>
      <c r="JF183" s="162"/>
      <c r="JG183" s="162"/>
      <c r="JH183" s="162"/>
      <c r="JI183" s="162"/>
      <c r="JJ183" s="162"/>
      <c r="JK183" s="162"/>
      <c r="JL183" s="162"/>
      <c r="JM183" s="162"/>
      <c r="JN183" s="162"/>
      <c r="JO183" s="162"/>
      <c r="JP183" s="162"/>
      <c r="JQ183" s="162"/>
      <c r="JR183" s="162"/>
      <c r="JS183" s="162"/>
      <c r="JT183" s="162"/>
      <c r="JU183" s="162"/>
      <c r="JV183" s="162"/>
      <c r="JW183" s="162"/>
      <c r="JX183" s="162"/>
      <c r="JY183" s="162"/>
      <c r="JZ183" s="162"/>
      <c r="KA183" s="162"/>
      <c r="KB183" s="162"/>
      <c r="KC183" s="162"/>
    </row>
    <row r="184" spans="1:289" s="159" customFormat="1" ht="15.75" x14ac:dyDescent="0.25">
      <c r="A184" s="81" t="s">
        <v>439</v>
      </c>
      <c r="B184" s="165">
        <v>4</v>
      </c>
      <c r="C184" s="165" t="s">
        <v>223</v>
      </c>
      <c r="D184" s="188" t="s">
        <v>344</v>
      </c>
      <c r="E184" s="197">
        <v>35000</v>
      </c>
      <c r="F184" s="197">
        <v>4478354800</v>
      </c>
      <c r="G184" s="197">
        <v>36409</v>
      </c>
      <c r="H184" s="191" t="s">
        <v>73</v>
      </c>
      <c r="I184" s="191" t="s">
        <v>173</v>
      </c>
      <c r="J184" s="165">
        <v>1</v>
      </c>
      <c r="K184" s="242">
        <v>56179.5</v>
      </c>
      <c r="L184" s="202">
        <v>66943.5</v>
      </c>
      <c r="M184" s="204">
        <v>28.81</v>
      </c>
      <c r="N184" s="204">
        <v>34.33</v>
      </c>
      <c r="O184" s="204" t="s">
        <v>457</v>
      </c>
      <c r="P184" s="204"/>
      <c r="Q184" s="165">
        <v>6</v>
      </c>
      <c r="R184" s="165">
        <v>37.5</v>
      </c>
      <c r="S184" s="187" t="s">
        <v>55</v>
      </c>
      <c r="T184" s="165" t="s">
        <v>28</v>
      </c>
      <c r="U184" s="187"/>
      <c r="V184" s="187"/>
      <c r="W184" s="165" t="s">
        <v>260</v>
      </c>
      <c r="X184" s="187"/>
      <c r="Y184" s="187" t="s">
        <v>260</v>
      </c>
      <c r="Z184" s="165" t="s">
        <v>285</v>
      </c>
      <c r="AA184" s="165" t="s">
        <v>35</v>
      </c>
      <c r="AB184" s="187"/>
      <c r="AC184" s="187"/>
      <c r="AD184" s="187"/>
      <c r="AE184" s="165" t="s">
        <v>261</v>
      </c>
      <c r="AF184" s="187"/>
      <c r="AG184" s="165" t="s">
        <v>261</v>
      </c>
      <c r="AH184" s="165" t="s">
        <v>261</v>
      </c>
      <c r="AI184" s="165" t="s">
        <v>261</v>
      </c>
      <c r="AJ184" s="165" t="s">
        <v>261</v>
      </c>
      <c r="AK184" s="165" t="s">
        <v>261</v>
      </c>
      <c r="AL184" s="187"/>
      <c r="AM184" s="165" t="s">
        <v>261</v>
      </c>
      <c r="AN184" s="165" t="s">
        <v>261</v>
      </c>
      <c r="AO184" s="165" t="s">
        <v>261</v>
      </c>
      <c r="AP184" s="187"/>
      <c r="AQ184" s="187"/>
      <c r="AR184" s="165" t="s">
        <v>261</v>
      </c>
      <c r="AS184" s="187"/>
      <c r="AT184" s="187"/>
      <c r="AU184" s="165" t="s">
        <v>260</v>
      </c>
      <c r="AV184" s="165" t="s">
        <v>260</v>
      </c>
      <c r="AW184" s="166"/>
      <c r="AX184" s="166"/>
      <c r="AY184" s="166"/>
      <c r="AZ184" s="166"/>
      <c r="BA184" s="166"/>
      <c r="BB184" s="166"/>
      <c r="BC184" s="166"/>
      <c r="BD184" s="166"/>
      <c r="BE184" s="166"/>
      <c r="BF184" s="162"/>
      <c r="BG184" s="162"/>
      <c r="BH184" s="162"/>
      <c r="BI184" s="162"/>
      <c r="BJ184" s="162"/>
      <c r="BK184" s="162"/>
      <c r="BL184" s="162"/>
      <c r="BM184" s="162"/>
      <c r="BN184" s="162"/>
      <c r="BO184" s="162"/>
      <c r="BP184" s="162"/>
      <c r="BQ184" s="162"/>
      <c r="BR184" s="162"/>
      <c r="BS184" s="162"/>
      <c r="BT184" s="162"/>
      <c r="BU184" s="162"/>
      <c r="BV184" s="162"/>
      <c r="BW184" s="162"/>
      <c r="BX184" s="162"/>
      <c r="BY184" s="162"/>
      <c r="BZ184" s="162"/>
      <c r="CA184" s="162"/>
      <c r="CB184" s="162"/>
      <c r="CC184" s="162"/>
      <c r="CD184" s="162"/>
      <c r="CE184" s="162"/>
      <c r="CF184" s="162"/>
      <c r="CG184" s="162"/>
      <c r="CH184" s="162"/>
      <c r="CI184" s="162"/>
      <c r="CJ184" s="162"/>
      <c r="CK184" s="162"/>
      <c r="CL184" s="162"/>
      <c r="CM184" s="162"/>
      <c r="CN184" s="162"/>
      <c r="CO184" s="162"/>
      <c r="CP184" s="162"/>
      <c r="CQ184" s="162"/>
      <c r="CR184" s="162"/>
      <c r="CS184" s="162"/>
      <c r="CT184" s="162"/>
      <c r="CU184" s="162"/>
      <c r="CV184" s="162"/>
      <c r="CW184" s="162"/>
      <c r="CX184" s="162"/>
      <c r="CY184" s="162"/>
      <c r="CZ184" s="162"/>
      <c r="DA184" s="162"/>
      <c r="DB184" s="162"/>
      <c r="DC184" s="162"/>
      <c r="DD184" s="162"/>
      <c r="DE184" s="162"/>
      <c r="DF184" s="162"/>
      <c r="DG184" s="162"/>
      <c r="DH184" s="162"/>
      <c r="DI184" s="162"/>
      <c r="DJ184" s="162"/>
      <c r="DK184" s="162"/>
      <c r="DL184" s="162"/>
      <c r="DM184" s="162"/>
      <c r="DN184" s="162"/>
      <c r="DO184" s="162"/>
      <c r="DP184" s="162"/>
      <c r="DQ184" s="162"/>
      <c r="DR184" s="162"/>
      <c r="DS184" s="162"/>
      <c r="DT184" s="162"/>
      <c r="DU184" s="162"/>
      <c r="DV184" s="162"/>
      <c r="DW184" s="162"/>
      <c r="DX184" s="162"/>
      <c r="DY184" s="162"/>
      <c r="DZ184" s="162"/>
      <c r="EA184" s="162"/>
      <c r="EB184" s="162"/>
      <c r="EC184" s="162"/>
      <c r="ED184" s="162"/>
      <c r="EE184" s="162"/>
      <c r="EF184" s="162"/>
      <c r="EG184" s="162"/>
      <c r="EH184" s="162"/>
      <c r="EI184" s="162"/>
      <c r="EJ184" s="162"/>
      <c r="EK184" s="162"/>
      <c r="EL184" s="162"/>
      <c r="EM184" s="162"/>
      <c r="EN184" s="162"/>
      <c r="EO184" s="162"/>
      <c r="EP184" s="162"/>
      <c r="EQ184" s="162"/>
      <c r="ER184" s="162"/>
      <c r="ES184" s="162"/>
      <c r="ET184" s="162"/>
      <c r="EU184" s="162"/>
      <c r="EV184" s="162"/>
      <c r="EW184" s="162"/>
      <c r="EX184" s="162"/>
      <c r="EY184" s="162"/>
      <c r="EZ184" s="162"/>
      <c r="FA184" s="162"/>
      <c r="FB184" s="162"/>
      <c r="FC184" s="162"/>
      <c r="FD184" s="162"/>
      <c r="FE184" s="162"/>
      <c r="FF184" s="162"/>
      <c r="FG184" s="162"/>
      <c r="FH184" s="162"/>
      <c r="FI184" s="162"/>
      <c r="FJ184" s="162"/>
      <c r="FK184" s="162"/>
      <c r="FL184" s="162"/>
      <c r="FM184" s="162"/>
      <c r="FN184" s="162"/>
      <c r="FO184" s="162"/>
      <c r="FP184" s="162"/>
      <c r="FQ184" s="162"/>
      <c r="FR184" s="162"/>
      <c r="FS184" s="162"/>
      <c r="FT184" s="162"/>
      <c r="FU184" s="162"/>
      <c r="FV184" s="162"/>
      <c r="FW184" s="162"/>
      <c r="FX184" s="162"/>
      <c r="FY184" s="162"/>
      <c r="FZ184" s="162"/>
      <c r="GA184" s="162"/>
      <c r="GB184" s="162"/>
      <c r="GC184" s="162"/>
      <c r="GD184" s="162"/>
      <c r="GE184" s="162"/>
      <c r="GF184" s="162"/>
      <c r="GG184" s="162"/>
      <c r="GH184" s="162"/>
      <c r="GI184" s="162"/>
      <c r="GJ184" s="162"/>
      <c r="GK184" s="162"/>
      <c r="GL184" s="162"/>
      <c r="GM184" s="162"/>
      <c r="GN184" s="162"/>
      <c r="GO184" s="162"/>
      <c r="GP184" s="162"/>
      <c r="GQ184" s="162"/>
      <c r="GR184" s="162"/>
      <c r="GS184" s="162"/>
      <c r="GT184" s="162"/>
      <c r="GU184" s="162"/>
      <c r="GV184" s="162"/>
      <c r="GW184" s="162"/>
      <c r="GX184" s="162"/>
      <c r="GY184" s="162"/>
      <c r="GZ184" s="162"/>
      <c r="HA184" s="162"/>
      <c r="HB184" s="162"/>
      <c r="HC184" s="162"/>
      <c r="HD184" s="162"/>
      <c r="HE184" s="162"/>
      <c r="HF184" s="162"/>
      <c r="HG184" s="162"/>
      <c r="HH184" s="162"/>
      <c r="HI184" s="162"/>
      <c r="HJ184" s="162"/>
      <c r="HK184" s="162"/>
      <c r="HL184" s="162"/>
      <c r="HM184" s="162"/>
      <c r="HN184" s="162"/>
      <c r="HO184" s="162"/>
      <c r="HP184" s="162"/>
      <c r="HQ184" s="162"/>
      <c r="HR184" s="162"/>
      <c r="HS184" s="162"/>
      <c r="HT184" s="162"/>
      <c r="HU184" s="162"/>
      <c r="HV184" s="162"/>
      <c r="HW184" s="162"/>
      <c r="HX184" s="162"/>
      <c r="HY184" s="162"/>
      <c r="HZ184" s="162"/>
      <c r="IA184" s="162"/>
      <c r="IB184" s="162"/>
      <c r="IC184" s="162"/>
      <c r="ID184" s="162"/>
      <c r="IE184" s="162"/>
      <c r="IF184" s="162"/>
      <c r="IG184" s="162"/>
      <c r="IH184" s="162"/>
      <c r="II184" s="162"/>
      <c r="IJ184" s="162"/>
      <c r="IK184" s="162"/>
      <c r="IL184" s="162"/>
      <c r="IM184" s="162"/>
      <c r="IN184" s="162"/>
      <c r="IO184" s="162"/>
      <c r="IP184" s="162"/>
      <c r="IQ184" s="162"/>
      <c r="IR184" s="162"/>
      <c r="IS184" s="162"/>
      <c r="IT184" s="162"/>
      <c r="IU184" s="162"/>
      <c r="IV184" s="162"/>
      <c r="IW184" s="162"/>
      <c r="IX184" s="162"/>
      <c r="IY184" s="162"/>
      <c r="IZ184" s="162"/>
      <c r="JA184" s="162"/>
      <c r="JB184" s="162"/>
      <c r="JC184" s="162"/>
      <c r="JD184" s="162"/>
      <c r="JE184" s="162"/>
      <c r="JF184" s="162"/>
      <c r="JG184" s="162"/>
      <c r="JH184" s="162"/>
      <c r="JI184" s="162"/>
      <c r="JJ184" s="162"/>
      <c r="JK184" s="162"/>
      <c r="JL184" s="162"/>
      <c r="JM184" s="162"/>
      <c r="JN184" s="162"/>
      <c r="JO184" s="162"/>
      <c r="JP184" s="162"/>
      <c r="JQ184" s="162"/>
      <c r="JR184" s="162"/>
      <c r="JS184" s="162"/>
      <c r="JT184" s="162"/>
      <c r="JU184" s="162"/>
      <c r="JV184" s="162"/>
      <c r="JW184" s="162"/>
      <c r="JX184" s="162"/>
      <c r="JY184" s="162"/>
      <c r="JZ184" s="162"/>
      <c r="KA184" s="162"/>
      <c r="KB184" s="162"/>
      <c r="KC184" s="162"/>
    </row>
    <row r="185" spans="1:289" s="159" customFormat="1" ht="15.75" x14ac:dyDescent="0.25">
      <c r="A185" s="81" t="s">
        <v>439</v>
      </c>
      <c r="B185" s="165">
        <v>4</v>
      </c>
      <c r="C185" s="165" t="s">
        <v>223</v>
      </c>
      <c r="D185" s="188" t="s">
        <v>344</v>
      </c>
      <c r="E185" s="197">
        <v>35000</v>
      </c>
      <c r="F185" s="197">
        <v>4478354800</v>
      </c>
      <c r="G185" s="197">
        <v>36409</v>
      </c>
      <c r="H185" s="191" t="s">
        <v>88</v>
      </c>
      <c r="I185" s="191" t="s">
        <v>173</v>
      </c>
      <c r="J185" s="165">
        <v>1</v>
      </c>
      <c r="K185" s="242">
        <v>52572</v>
      </c>
      <c r="L185" s="202">
        <v>62575.5</v>
      </c>
      <c r="M185" s="204">
        <v>26.96</v>
      </c>
      <c r="N185" s="204">
        <v>32.090000000000003</v>
      </c>
      <c r="O185" s="204" t="s">
        <v>457</v>
      </c>
      <c r="P185" s="204"/>
      <c r="Q185" s="165">
        <v>6</v>
      </c>
      <c r="R185" s="165">
        <v>37.5</v>
      </c>
      <c r="S185" s="187" t="s">
        <v>55</v>
      </c>
      <c r="T185" s="165" t="s">
        <v>28</v>
      </c>
      <c r="U185" s="187"/>
      <c r="V185" s="187"/>
      <c r="W185" s="165" t="s">
        <v>260</v>
      </c>
      <c r="X185" s="187"/>
      <c r="Y185" s="187" t="s">
        <v>260</v>
      </c>
      <c r="Z185" s="165" t="s">
        <v>285</v>
      </c>
      <c r="AA185" s="165" t="s">
        <v>35</v>
      </c>
      <c r="AB185" s="187"/>
      <c r="AC185" s="187"/>
      <c r="AD185" s="187"/>
      <c r="AE185" s="165"/>
      <c r="AF185" s="187"/>
      <c r="AG185" s="187"/>
      <c r="AH185" s="165" t="s">
        <v>261</v>
      </c>
      <c r="AI185" s="165" t="s">
        <v>261</v>
      </c>
      <c r="AJ185" s="165" t="s">
        <v>261</v>
      </c>
      <c r="AK185" s="165" t="s">
        <v>261</v>
      </c>
      <c r="AL185" s="187"/>
      <c r="AM185" s="165" t="s">
        <v>261</v>
      </c>
      <c r="AN185" s="165" t="s">
        <v>261</v>
      </c>
      <c r="AO185" s="165" t="s">
        <v>261</v>
      </c>
      <c r="AP185" s="187"/>
      <c r="AQ185" s="187"/>
      <c r="AR185" s="187"/>
      <c r="AS185" s="187"/>
      <c r="AT185" s="187"/>
      <c r="AU185" s="187" t="s">
        <v>260</v>
      </c>
      <c r="AV185" s="187" t="s">
        <v>260</v>
      </c>
      <c r="AW185" s="166"/>
      <c r="AX185" s="166"/>
      <c r="AY185" s="166"/>
      <c r="AZ185" s="166"/>
      <c r="BA185" s="166"/>
      <c r="BB185" s="166"/>
      <c r="BC185" s="166"/>
      <c r="BD185" s="166"/>
      <c r="BE185" s="166"/>
      <c r="BF185" s="162"/>
      <c r="BG185" s="162"/>
      <c r="BH185" s="162"/>
      <c r="BI185" s="162"/>
      <c r="BJ185" s="162"/>
      <c r="BK185" s="162"/>
      <c r="BL185" s="162"/>
      <c r="BM185" s="162"/>
      <c r="BN185" s="162"/>
      <c r="BO185" s="162"/>
      <c r="BP185" s="162"/>
      <c r="BQ185" s="162"/>
      <c r="BR185" s="162"/>
      <c r="BS185" s="162"/>
      <c r="BT185" s="162"/>
      <c r="BU185" s="162"/>
      <c r="BV185" s="162"/>
      <c r="BW185" s="162"/>
      <c r="BX185" s="162"/>
      <c r="BY185" s="162"/>
      <c r="BZ185" s="162"/>
      <c r="CA185" s="162"/>
      <c r="CB185" s="162"/>
      <c r="CC185" s="162"/>
      <c r="CD185" s="162"/>
      <c r="CE185" s="162"/>
      <c r="CF185" s="162"/>
      <c r="CG185" s="162"/>
      <c r="CH185" s="162"/>
      <c r="CI185" s="162"/>
      <c r="CJ185" s="162"/>
      <c r="CK185" s="162"/>
      <c r="CL185" s="162"/>
      <c r="CM185" s="162"/>
      <c r="CN185" s="162"/>
      <c r="CO185" s="162"/>
      <c r="CP185" s="162"/>
      <c r="CQ185" s="162"/>
      <c r="CR185" s="162"/>
      <c r="CS185" s="162"/>
      <c r="CT185" s="162"/>
      <c r="CU185" s="162"/>
      <c r="CV185" s="162"/>
      <c r="CW185" s="162"/>
      <c r="CX185" s="162"/>
      <c r="CY185" s="162"/>
      <c r="CZ185" s="162"/>
      <c r="DA185" s="162"/>
      <c r="DB185" s="162"/>
      <c r="DC185" s="162"/>
      <c r="DD185" s="162"/>
      <c r="DE185" s="162"/>
      <c r="DF185" s="162"/>
      <c r="DG185" s="162"/>
      <c r="DH185" s="162"/>
      <c r="DI185" s="162"/>
      <c r="DJ185" s="162"/>
      <c r="DK185" s="162"/>
      <c r="DL185" s="162"/>
      <c r="DM185" s="162"/>
      <c r="DN185" s="162"/>
      <c r="DO185" s="162"/>
      <c r="DP185" s="162"/>
      <c r="DQ185" s="162"/>
      <c r="DR185" s="162"/>
      <c r="DS185" s="162"/>
      <c r="DT185" s="162"/>
      <c r="DU185" s="162"/>
      <c r="DV185" s="162"/>
      <c r="DW185" s="162"/>
      <c r="DX185" s="162"/>
      <c r="DY185" s="162"/>
      <c r="DZ185" s="162"/>
      <c r="EA185" s="162"/>
      <c r="EB185" s="162"/>
      <c r="EC185" s="162"/>
      <c r="ED185" s="162"/>
      <c r="EE185" s="162"/>
      <c r="EF185" s="162"/>
      <c r="EG185" s="162"/>
      <c r="EH185" s="162"/>
      <c r="EI185" s="162"/>
      <c r="EJ185" s="162"/>
      <c r="EK185" s="162"/>
      <c r="EL185" s="162"/>
      <c r="EM185" s="162"/>
      <c r="EN185" s="162"/>
      <c r="EO185" s="162"/>
      <c r="EP185" s="162"/>
      <c r="EQ185" s="162"/>
      <c r="ER185" s="162"/>
      <c r="ES185" s="162"/>
      <c r="ET185" s="162"/>
      <c r="EU185" s="162"/>
      <c r="EV185" s="162"/>
      <c r="EW185" s="162"/>
      <c r="EX185" s="162"/>
      <c r="EY185" s="162"/>
      <c r="EZ185" s="162"/>
      <c r="FA185" s="162"/>
      <c r="FB185" s="162"/>
      <c r="FC185" s="162"/>
      <c r="FD185" s="162"/>
      <c r="FE185" s="162"/>
      <c r="FF185" s="162"/>
      <c r="FG185" s="162"/>
      <c r="FH185" s="162"/>
      <c r="FI185" s="162"/>
      <c r="FJ185" s="162"/>
      <c r="FK185" s="162"/>
      <c r="FL185" s="162"/>
      <c r="FM185" s="162"/>
      <c r="FN185" s="162"/>
      <c r="FO185" s="162"/>
      <c r="FP185" s="162"/>
      <c r="FQ185" s="162"/>
      <c r="FR185" s="162"/>
      <c r="FS185" s="162"/>
      <c r="FT185" s="162"/>
      <c r="FU185" s="162"/>
      <c r="FV185" s="162"/>
      <c r="FW185" s="162"/>
      <c r="FX185" s="162"/>
      <c r="FY185" s="162"/>
      <c r="FZ185" s="162"/>
      <c r="GA185" s="162"/>
      <c r="GB185" s="162"/>
      <c r="GC185" s="162"/>
      <c r="GD185" s="162"/>
      <c r="GE185" s="162"/>
      <c r="GF185" s="162"/>
      <c r="GG185" s="162"/>
      <c r="GH185" s="162"/>
      <c r="GI185" s="162"/>
      <c r="GJ185" s="162"/>
      <c r="GK185" s="162"/>
      <c r="GL185" s="162"/>
      <c r="GM185" s="162"/>
      <c r="GN185" s="162"/>
      <c r="GO185" s="162"/>
      <c r="GP185" s="162"/>
      <c r="GQ185" s="162"/>
      <c r="GR185" s="162"/>
      <c r="GS185" s="162"/>
      <c r="GT185" s="162"/>
      <c r="GU185" s="162"/>
      <c r="GV185" s="162"/>
      <c r="GW185" s="162"/>
      <c r="GX185" s="162"/>
      <c r="GY185" s="162"/>
      <c r="GZ185" s="162"/>
      <c r="HA185" s="162"/>
      <c r="HB185" s="162"/>
      <c r="HC185" s="162"/>
      <c r="HD185" s="162"/>
      <c r="HE185" s="162"/>
      <c r="HF185" s="162"/>
      <c r="HG185" s="162"/>
      <c r="HH185" s="162"/>
      <c r="HI185" s="162"/>
      <c r="HJ185" s="162"/>
      <c r="HK185" s="162"/>
      <c r="HL185" s="162"/>
      <c r="HM185" s="162"/>
      <c r="HN185" s="162"/>
      <c r="HO185" s="162"/>
      <c r="HP185" s="162"/>
      <c r="HQ185" s="162"/>
      <c r="HR185" s="162"/>
      <c r="HS185" s="162"/>
      <c r="HT185" s="162"/>
      <c r="HU185" s="162"/>
      <c r="HV185" s="162"/>
      <c r="HW185" s="162"/>
      <c r="HX185" s="162"/>
      <c r="HY185" s="162"/>
      <c r="HZ185" s="162"/>
      <c r="IA185" s="162"/>
      <c r="IB185" s="162"/>
      <c r="IC185" s="162"/>
      <c r="ID185" s="162"/>
      <c r="IE185" s="162"/>
      <c r="IF185" s="162"/>
      <c r="IG185" s="162"/>
      <c r="IH185" s="162"/>
      <c r="II185" s="162"/>
      <c r="IJ185" s="162"/>
      <c r="IK185" s="162"/>
      <c r="IL185" s="162"/>
      <c r="IM185" s="162"/>
      <c r="IN185" s="162"/>
      <c r="IO185" s="162"/>
      <c r="IP185" s="162"/>
      <c r="IQ185" s="162"/>
      <c r="IR185" s="162"/>
      <c r="IS185" s="162"/>
      <c r="IT185" s="162"/>
      <c r="IU185" s="162"/>
      <c r="IV185" s="162"/>
      <c r="IW185" s="162"/>
      <c r="IX185" s="162"/>
      <c r="IY185" s="162"/>
      <c r="IZ185" s="162"/>
      <c r="JA185" s="162"/>
      <c r="JB185" s="162"/>
      <c r="JC185" s="162"/>
      <c r="JD185" s="162"/>
      <c r="JE185" s="162"/>
      <c r="JF185" s="162"/>
      <c r="JG185" s="162"/>
      <c r="JH185" s="162"/>
      <c r="JI185" s="162"/>
      <c r="JJ185" s="162"/>
      <c r="JK185" s="162"/>
      <c r="JL185" s="162"/>
      <c r="JM185" s="162"/>
      <c r="JN185" s="162"/>
      <c r="JO185" s="162"/>
      <c r="JP185" s="162"/>
      <c r="JQ185" s="162"/>
      <c r="JR185" s="162"/>
      <c r="JS185" s="162"/>
      <c r="JT185" s="162"/>
      <c r="JU185" s="162"/>
      <c r="JV185" s="162"/>
      <c r="JW185" s="162"/>
      <c r="JX185" s="162"/>
      <c r="JY185" s="162"/>
      <c r="JZ185" s="162"/>
      <c r="KA185" s="162"/>
      <c r="KB185" s="162"/>
      <c r="KC185" s="162"/>
    </row>
    <row r="186" spans="1:289" s="159" customFormat="1" ht="15.75" x14ac:dyDescent="0.25">
      <c r="A186" s="81" t="s">
        <v>439</v>
      </c>
      <c r="B186" s="165">
        <v>4</v>
      </c>
      <c r="C186" s="165" t="s">
        <v>236</v>
      </c>
      <c r="D186" s="188" t="s">
        <v>344</v>
      </c>
      <c r="E186" s="197">
        <v>35000</v>
      </c>
      <c r="F186" s="197">
        <v>4478354800</v>
      </c>
      <c r="G186" s="197">
        <v>36409</v>
      </c>
      <c r="H186" s="191" t="s">
        <v>59</v>
      </c>
      <c r="I186" s="191" t="s">
        <v>346</v>
      </c>
      <c r="J186" s="165">
        <v>2</v>
      </c>
      <c r="K186" s="242">
        <v>42939</v>
      </c>
      <c r="L186" s="202">
        <v>58870</v>
      </c>
      <c r="M186" s="204">
        <v>22.02</v>
      </c>
      <c r="N186" s="204">
        <v>30.19</v>
      </c>
      <c r="O186" s="204" t="s">
        <v>457</v>
      </c>
      <c r="P186" s="204"/>
      <c r="Q186" s="165">
        <v>6</v>
      </c>
      <c r="R186" s="165">
        <v>37.5</v>
      </c>
      <c r="S186" s="187" t="s">
        <v>55</v>
      </c>
      <c r="T186" s="165" t="s">
        <v>343</v>
      </c>
      <c r="U186" s="187"/>
      <c r="V186" s="187"/>
      <c r="W186" s="165" t="s">
        <v>260</v>
      </c>
      <c r="X186" s="187"/>
      <c r="Y186" s="187" t="s">
        <v>260</v>
      </c>
      <c r="Z186" s="165" t="s">
        <v>285</v>
      </c>
      <c r="AA186" s="165" t="s">
        <v>35</v>
      </c>
      <c r="AB186" s="165"/>
      <c r="AC186" s="187"/>
      <c r="AD186" s="187"/>
      <c r="AE186" s="187"/>
      <c r="AF186" s="187"/>
      <c r="AG186" s="187"/>
      <c r="AH186" s="165" t="s">
        <v>261</v>
      </c>
      <c r="AI186" s="165" t="s">
        <v>261</v>
      </c>
      <c r="AJ186" s="165" t="s">
        <v>261</v>
      </c>
      <c r="AK186" s="165" t="s">
        <v>261</v>
      </c>
      <c r="AL186" s="187"/>
      <c r="AM186" s="165" t="s">
        <v>261</v>
      </c>
      <c r="AN186" s="165" t="s">
        <v>261</v>
      </c>
      <c r="AO186" s="165" t="s">
        <v>261</v>
      </c>
      <c r="AP186" s="187"/>
      <c r="AQ186" s="187"/>
      <c r="AR186" s="187"/>
      <c r="AS186" s="187"/>
      <c r="AT186" s="187"/>
      <c r="AU186" s="187" t="s">
        <v>260</v>
      </c>
      <c r="AV186" s="119" t="s">
        <v>260</v>
      </c>
      <c r="AW186" s="166"/>
      <c r="AX186" s="166"/>
      <c r="AY186" s="166"/>
      <c r="AZ186" s="166"/>
      <c r="BA186" s="166"/>
      <c r="BB186" s="166"/>
      <c r="BC186" s="166"/>
      <c r="BD186" s="166"/>
      <c r="BE186" s="166"/>
      <c r="BF186" s="162"/>
      <c r="BG186" s="162"/>
      <c r="BH186" s="162"/>
      <c r="BI186" s="162"/>
      <c r="BJ186" s="162"/>
      <c r="BK186" s="162"/>
      <c r="BL186" s="162"/>
      <c r="BM186" s="162"/>
      <c r="BN186" s="162"/>
      <c r="BO186" s="162"/>
      <c r="BP186" s="162"/>
      <c r="BQ186" s="162"/>
      <c r="BR186" s="162"/>
      <c r="BS186" s="162"/>
      <c r="BT186" s="162"/>
      <c r="BU186" s="162"/>
      <c r="BV186" s="162"/>
      <c r="BW186" s="162"/>
      <c r="BX186" s="162"/>
      <c r="BY186" s="162"/>
      <c r="BZ186" s="162"/>
      <c r="CA186" s="162"/>
      <c r="CB186" s="162"/>
      <c r="CC186" s="162"/>
      <c r="CD186" s="162"/>
      <c r="CE186" s="162"/>
      <c r="CF186" s="162"/>
      <c r="CG186" s="162"/>
      <c r="CH186" s="162"/>
      <c r="CI186" s="162"/>
      <c r="CJ186" s="162"/>
      <c r="CK186" s="162"/>
      <c r="CL186" s="162"/>
      <c r="CM186" s="162"/>
      <c r="CN186" s="162"/>
      <c r="CO186" s="162"/>
      <c r="CP186" s="162"/>
      <c r="CQ186" s="162"/>
      <c r="CR186" s="162"/>
      <c r="CS186" s="162"/>
      <c r="CT186" s="162"/>
      <c r="CU186" s="162"/>
      <c r="CV186" s="162"/>
      <c r="CW186" s="162"/>
      <c r="CX186" s="162"/>
      <c r="CY186" s="162"/>
      <c r="CZ186" s="162"/>
      <c r="DA186" s="162"/>
      <c r="DB186" s="162"/>
      <c r="DC186" s="162"/>
      <c r="DD186" s="162"/>
      <c r="DE186" s="162"/>
      <c r="DF186" s="162"/>
      <c r="DG186" s="162"/>
      <c r="DH186" s="162"/>
      <c r="DI186" s="162"/>
      <c r="DJ186" s="162"/>
      <c r="DK186" s="162"/>
      <c r="DL186" s="162"/>
      <c r="DM186" s="162"/>
      <c r="DN186" s="162"/>
      <c r="DO186" s="162"/>
      <c r="DP186" s="162"/>
      <c r="DQ186" s="162"/>
      <c r="DR186" s="162"/>
      <c r="DS186" s="162"/>
      <c r="DT186" s="162"/>
      <c r="DU186" s="162"/>
      <c r="DV186" s="162"/>
      <c r="DW186" s="162"/>
      <c r="DX186" s="162"/>
      <c r="DY186" s="162"/>
      <c r="DZ186" s="162"/>
      <c r="EA186" s="162"/>
      <c r="EB186" s="162"/>
      <c r="EC186" s="162"/>
      <c r="ED186" s="162"/>
      <c r="EE186" s="162"/>
      <c r="EF186" s="162"/>
      <c r="EG186" s="162"/>
      <c r="EH186" s="162"/>
      <c r="EI186" s="162"/>
      <c r="EJ186" s="162"/>
      <c r="EK186" s="162"/>
      <c r="EL186" s="162"/>
      <c r="EM186" s="162"/>
      <c r="EN186" s="162"/>
      <c r="EO186" s="162"/>
      <c r="EP186" s="162"/>
      <c r="EQ186" s="162"/>
      <c r="ER186" s="162"/>
      <c r="ES186" s="162"/>
      <c r="ET186" s="162"/>
      <c r="EU186" s="162"/>
      <c r="EV186" s="162"/>
      <c r="EW186" s="162"/>
      <c r="EX186" s="162"/>
      <c r="EY186" s="162"/>
      <c r="EZ186" s="162"/>
      <c r="FA186" s="162"/>
      <c r="FB186" s="162"/>
      <c r="FC186" s="162"/>
      <c r="FD186" s="162"/>
      <c r="FE186" s="162"/>
      <c r="FF186" s="162"/>
      <c r="FG186" s="162"/>
      <c r="FH186" s="162"/>
      <c r="FI186" s="162"/>
      <c r="FJ186" s="162"/>
      <c r="FK186" s="162"/>
      <c r="FL186" s="162"/>
      <c r="FM186" s="162"/>
      <c r="FN186" s="162"/>
      <c r="FO186" s="162"/>
      <c r="FP186" s="162"/>
      <c r="FQ186" s="162"/>
      <c r="FR186" s="162"/>
      <c r="FS186" s="162"/>
      <c r="FT186" s="162"/>
      <c r="FU186" s="162"/>
      <c r="FV186" s="162"/>
      <c r="FW186" s="162"/>
      <c r="FX186" s="162"/>
      <c r="FY186" s="162"/>
      <c r="FZ186" s="162"/>
      <c r="GA186" s="162"/>
      <c r="GB186" s="162"/>
      <c r="GC186" s="162"/>
      <c r="GD186" s="162"/>
      <c r="GE186" s="162"/>
      <c r="GF186" s="162"/>
      <c r="GG186" s="162"/>
      <c r="GH186" s="162"/>
      <c r="GI186" s="162"/>
      <c r="GJ186" s="162"/>
      <c r="GK186" s="162"/>
      <c r="GL186" s="162"/>
      <c r="GM186" s="162"/>
      <c r="GN186" s="162"/>
      <c r="GO186" s="162"/>
      <c r="GP186" s="162"/>
      <c r="GQ186" s="162"/>
      <c r="GR186" s="162"/>
      <c r="GS186" s="162"/>
      <c r="GT186" s="162"/>
      <c r="GU186" s="162"/>
      <c r="GV186" s="162"/>
      <c r="GW186" s="162"/>
      <c r="GX186" s="162"/>
      <c r="GY186" s="162"/>
      <c r="GZ186" s="162"/>
      <c r="HA186" s="162"/>
      <c r="HB186" s="162"/>
      <c r="HC186" s="162"/>
      <c r="HD186" s="162"/>
      <c r="HE186" s="162"/>
      <c r="HF186" s="162"/>
      <c r="HG186" s="162"/>
      <c r="HH186" s="162"/>
      <c r="HI186" s="162"/>
      <c r="HJ186" s="162"/>
      <c r="HK186" s="162"/>
      <c r="HL186" s="162"/>
      <c r="HM186" s="162"/>
      <c r="HN186" s="162"/>
      <c r="HO186" s="162"/>
      <c r="HP186" s="162"/>
      <c r="HQ186" s="162"/>
      <c r="HR186" s="162"/>
      <c r="HS186" s="162"/>
      <c r="HT186" s="162"/>
      <c r="HU186" s="162"/>
      <c r="HV186" s="162"/>
      <c r="HW186" s="162"/>
      <c r="HX186" s="162"/>
      <c r="HY186" s="162"/>
      <c r="HZ186" s="162"/>
      <c r="IA186" s="162"/>
      <c r="IB186" s="162"/>
      <c r="IC186" s="162"/>
      <c r="ID186" s="162"/>
      <c r="IE186" s="162"/>
      <c r="IF186" s="162"/>
      <c r="IG186" s="162"/>
      <c r="IH186" s="162"/>
      <c r="II186" s="162"/>
      <c r="IJ186" s="162"/>
      <c r="IK186" s="162"/>
      <c r="IL186" s="162"/>
      <c r="IM186" s="162"/>
      <c r="IN186" s="162"/>
      <c r="IO186" s="162"/>
      <c r="IP186" s="162"/>
      <c r="IQ186" s="162"/>
      <c r="IR186" s="162"/>
      <c r="IS186" s="162"/>
      <c r="IT186" s="162"/>
      <c r="IU186" s="162"/>
      <c r="IV186" s="162"/>
      <c r="IW186" s="162"/>
      <c r="IX186" s="162"/>
      <c r="IY186" s="162"/>
      <c r="IZ186" s="162"/>
      <c r="JA186" s="162"/>
      <c r="JB186" s="162"/>
      <c r="JC186" s="162"/>
      <c r="JD186" s="162"/>
      <c r="JE186" s="162"/>
      <c r="JF186" s="162"/>
      <c r="JG186" s="162"/>
      <c r="JH186" s="162"/>
      <c r="JI186" s="162"/>
      <c r="JJ186" s="162"/>
      <c r="JK186" s="162"/>
      <c r="JL186" s="162"/>
      <c r="JM186" s="162"/>
      <c r="JN186" s="162"/>
      <c r="JO186" s="162"/>
      <c r="JP186" s="162"/>
      <c r="JQ186" s="162"/>
      <c r="JR186" s="162"/>
      <c r="JS186" s="162"/>
      <c r="JT186" s="162"/>
      <c r="JU186" s="162"/>
      <c r="JV186" s="162"/>
      <c r="JW186" s="162"/>
      <c r="JX186" s="162"/>
      <c r="JY186" s="162"/>
      <c r="JZ186" s="162"/>
      <c r="KA186" s="162"/>
      <c r="KB186" s="162"/>
      <c r="KC186" s="162"/>
    </row>
    <row r="187" spans="1:289" s="104" customFormat="1" ht="15.75" x14ac:dyDescent="0.25">
      <c r="A187" s="81" t="s">
        <v>439</v>
      </c>
      <c r="B187" s="190">
        <v>4</v>
      </c>
      <c r="C187" s="190" t="s">
        <v>223</v>
      </c>
      <c r="D187" s="182" t="s">
        <v>189</v>
      </c>
      <c r="E187" s="198">
        <v>54571</v>
      </c>
      <c r="F187" s="198">
        <v>14614627400</v>
      </c>
      <c r="G187" s="198">
        <v>30639</v>
      </c>
      <c r="H187" s="176" t="s">
        <v>0</v>
      </c>
      <c r="I187" s="176" t="s">
        <v>177</v>
      </c>
      <c r="J187" s="190">
        <v>1</v>
      </c>
      <c r="K187" s="177">
        <v>100589</v>
      </c>
      <c r="L187" s="177">
        <v>129667</v>
      </c>
      <c r="M187" s="178">
        <v>48.36</v>
      </c>
      <c r="N187" s="178">
        <v>62.34</v>
      </c>
      <c r="O187" s="178" t="s">
        <v>375</v>
      </c>
      <c r="P187" s="178" t="s">
        <v>451</v>
      </c>
      <c r="Q187" s="190">
        <v>10</v>
      </c>
      <c r="R187" s="190">
        <v>40</v>
      </c>
      <c r="S187" s="190" t="s">
        <v>56</v>
      </c>
      <c r="T187" s="190" t="s">
        <v>27</v>
      </c>
      <c r="U187" s="190">
        <v>0</v>
      </c>
      <c r="V187" s="190" t="s">
        <v>55</v>
      </c>
      <c r="W187" s="190" t="s">
        <v>55</v>
      </c>
      <c r="X187" s="190" t="s">
        <v>31</v>
      </c>
      <c r="Y187" s="190" t="s">
        <v>55</v>
      </c>
      <c r="Z187" s="190"/>
      <c r="AA187" s="190" t="s">
        <v>35</v>
      </c>
      <c r="AB187" s="190" t="s">
        <v>55</v>
      </c>
      <c r="AC187" s="190" t="s">
        <v>55</v>
      </c>
      <c r="AD187" s="190" t="s">
        <v>55</v>
      </c>
      <c r="AE187" s="190" t="s">
        <v>55</v>
      </c>
      <c r="AF187" s="190" t="s">
        <v>55</v>
      </c>
      <c r="AG187" s="190" t="s">
        <v>55</v>
      </c>
      <c r="AH187" s="190" t="s">
        <v>55</v>
      </c>
      <c r="AI187" s="190" t="s">
        <v>55</v>
      </c>
      <c r="AJ187" s="190" t="s">
        <v>55</v>
      </c>
      <c r="AK187" s="190" t="s">
        <v>55</v>
      </c>
      <c r="AL187" s="190" t="s">
        <v>55</v>
      </c>
      <c r="AM187" s="190" t="s">
        <v>55</v>
      </c>
      <c r="AN187" s="190" t="s">
        <v>55</v>
      </c>
      <c r="AO187" s="190" t="s">
        <v>55</v>
      </c>
      <c r="AP187" s="190" t="s">
        <v>55</v>
      </c>
      <c r="AQ187" s="190" t="s">
        <v>55</v>
      </c>
      <c r="AR187" s="190" t="s">
        <v>55</v>
      </c>
      <c r="AS187" s="190" t="s">
        <v>55</v>
      </c>
      <c r="AT187" s="190" t="s">
        <v>55</v>
      </c>
      <c r="AU187" s="190"/>
      <c r="AV187" s="119" t="s">
        <v>55</v>
      </c>
      <c r="AW187" s="164"/>
      <c r="AX187" s="164"/>
      <c r="AY187" s="164"/>
      <c r="AZ187" s="164"/>
      <c r="BA187" s="164"/>
      <c r="BB187" s="164"/>
      <c r="BC187" s="164"/>
      <c r="BD187" s="164"/>
      <c r="BE187" s="164"/>
      <c r="BF187" s="159"/>
      <c r="BG187" s="159"/>
      <c r="BH187" s="159"/>
      <c r="BI187" s="159"/>
      <c r="BJ187" s="159"/>
      <c r="BK187" s="159"/>
      <c r="BL187" s="159"/>
      <c r="BM187" s="159"/>
      <c r="BN187" s="159"/>
      <c r="BO187" s="159"/>
      <c r="BP187" s="159"/>
      <c r="BQ187" s="159"/>
      <c r="BR187" s="159"/>
      <c r="BS187" s="159"/>
      <c r="BT187" s="159"/>
      <c r="BU187" s="159"/>
      <c r="BV187" s="159"/>
      <c r="BW187" s="159"/>
      <c r="BX187" s="159"/>
      <c r="BY187" s="159"/>
      <c r="BZ187" s="159"/>
      <c r="CA187" s="159"/>
      <c r="CB187" s="159"/>
      <c r="CC187" s="159"/>
      <c r="CD187" s="159"/>
      <c r="CE187" s="159"/>
      <c r="CF187" s="159"/>
      <c r="CG187" s="159"/>
      <c r="CH187" s="159"/>
      <c r="CI187" s="159"/>
      <c r="CJ187" s="159"/>
      <c r="CK187" s="159"/>
      <c r="CL187" s="159"/>
      <c r="CM187" s="159"/>
      <c r="CN187" s="159"/>
      <c r="CO187" s="159"/>
      <c r="CP187" s="159"/>
      <c r="CQ187" s="159"/>
      <c r="CR187" s="159"/>
      <c r="CS187" s="159"/>
      <c r="CT187" s="159"/>
      <c r="CU187" s="159"/>
      <c r="CV187" s="159"/>
      <c r="CW187" s="159"/>
      <c r="CX187" s="159"/>
      <c r="CY187" s="159"/>
      <c r="CZ187" s="159"/>
      <c r="DA187" s="159"/>
      <c r="DB187" s="159"/>
      <c r="DC187" s="159"/>
      <c r="DD187" s="159"/>
      <c r="DE187" s="159"/>
      <c r="DF187" s="159"/>
      <c r="DG187" s="159"/>
      <c r="DH187" s="159"/>
      <c r="DI187" s="159"/>
      <c r="DJ187" s="159"/>
      <c r="DK187" s="159"/>
      <c r="DL187" s="159"/>
      <c r="DM187" s="159"/>
      <c r="DN187" s="159"/>
      <c r="DO187" s="159"/>
      <c r="DP187" s="159"/>
      <c r="DQ187" s="159"/>
      <c r="DR187" s="159"/>
      <c r="DS187" s="159"/>
      <c r="DT187" s="159"/>
      <c r="DU187" s="159"/>
      <c r="DV187" s="159"/>
      <c r="DW187" s="159"/>
      <c r="DX187" s="159"/>
      <c r="DY187" s="159"/>
      <c r="DZ187" s="159"/>
      <c r="EA187" s="159"/>
      <c r="EB187" s="159"/>
      <c r="EC187" s="159"/>
      <c r="ED187" s="159"/>
      <c r="EE187" s="159"/>
      <c r="EF187" s="159"/>
      <c r="EG187" s="159"/>
      <c r="EH187" s="159"/>
      <c r="EI187" s="159"/>
      <c r="EJ187" s="159"/>
      <c r="EK187" s="159"/>
      <c r="EL187" s="159"/>
      <c r="EM187" s="159"/>
      <c r="EN187" s="159"/>
      <c r="EO187" s="159"/>
      <c r="EP187" s="159"/>
      <c r="EQ187" s="159"/>
      <c r="ER187" s="159"/>
      <c r="ES187" s="159"/>
      <c r="ET187" s="159"/>
      <c r="EU187" s="159"/>
      <c r="EV187" s="159"/>
      <c r="EW187" s="159"/>
      <c r="EX187" s="159"/>
      <c r="EY187" s="159"/>
      <c r="EZ187" s="159"/>
      <c r="FA187" s="159"/>
      <c r="FB187" s="159"/>
      <c r="FC187" s="159"/>
      <c r="FD187" s="159"/>
      <c r="FE187" s="159"/>
      <c r="FF187" s="159"/>
      <c r="FG187" s="159"/>
      <c r="FH187" s="159"/>
      <c r="FI187" s="159"/>
      <c r="FJ187" s="159"/>
      <c r="FK187" s="159"/>
      <c r="FL187" s="159"/>
      <c r="FM187" s="159"/>
      <c r="FN187" s="159"/>
      <c r="FO187" s="159"/>
      <c r="FP187" s="159"/>
      <c r="FQ187" s="159"/>
      <c r="FR187" s="159"/>
      <c r="FS187" s="159"/>
      <c r="FT187" s="159"/>
      <c r="FU187" s="159"/>
      <c r="FV187" s="159"/>
      <c r="FW187" s="159"/>
      <c r="FX187" s="159"/>
      <c r="FY187" s="159"/>
      <c r="FZ187" s="159"/>
      <c r="GA187" s="159"/>
      <c r="GB187" s="159"/>
      <c r="GC187" s="159"/>
      <c r="GD187" s="159"/>
      <c r="GE187" s="159"/>
      <c r="GF187" s="159"/>
      <c r="GG187" s="159"/>
      <c r="GH187" s="159"/>
      <c r="GI187" s="159"/>
      <c r="GJ187" s="159"/>
      <c r="GK187" s="159"/>
      <c r="GL187" s="159"/>
      <c r="GM187" s="159"/>
      <c r="GN187" s="159"/>
      <c r="GO187" s="159"/>
      <c r="GP187" s="159"/>
      <c r="GQ187" s="159"/>
      <c r="GR187" s="159"/>
      <c r="GS187" s="159"/>
      <c r="GT187" s="159"/>
      <c r="GU187" s="159"/>
      <c r="GV187" s="159"/>
      <c r="GW187" s="159"/>
      <c r="GX187" s="159"/>
      <c r="GY187" s="159"/>
      <c r="GZ187" s="159"/>
      <c r="HA187" s="159"/>
      <c r="HB187" s="159"/>
      <c r="HC187" s="159"/>
      <c r="HD187" s="159"/>
      <c r="HE187" s="159"/>
      <c r="HF187" s="159"/>
      <c r="HG187" s="159"/>
      <c r="HH187" s="159"/>
      <c r="HI187" s="159"/>
      <c r="HJ187" s="159"/>
      <c r="HK187" s="159"/>
      <c r="HL187" s="159"/>
      <c r="HM187" s="159"/>
      <c r="HN187" s="159"/>
      <c r="HO187" s="159"/>
      <c r="HP187" s="159"/>
      <c r="HQ187" s="159"/>
      <c r="HR187" s="159"/>
      <c r="HS187" s="159"/>
      <c r="HT187" s="159"/>
      <c r="HU187" s="159"/>
      <c r="HV187" s="159"/>
      <c r="HW187" s="159"/>
      <c r="HX187" s="159"/>
      <c r="HY187" s="159"/>
      <c r="HZ187" s="159"/>
      <c r="IA187" s="159"/>
      <c r="IB187" s="159"/>
      <c r="IC187" s="159"/>
      <c r="ID187" s="159"/>
      <c r="IE187" s="159"/>
      <c r="IF187" s="159"/>
      <c r="IG187" s="159"/>
      <c r="IH187" s="159"/>
      <c r="II187" s="159"/>
      <c r="IJ187" s="159"/>
      <c r="IK187" s="159"/>
      <c r="IL187" s="159"/>
      <c r="IM187" s="159"/>
      <c r="IN187" s="159"/>
      <c r="IO187" s="159"/>
      <c r="IP187" s="159"/>
      <c r="IQ187" s="159"/>
      <c r="IR187" s="159"/>
      <c r="IS187" s="159"/>
      <c r="IT187" s="159"/>
      <c r="IU187" s="159"/>
      <c r="IV187" s="159"/>
      <c r="IW187" s="159"/>
      <c r="IX187" s="159"/>
      <c r="IY187" s="159"/>
      <c r="IZ187" s="159"/>
      <c r="JA187" s="159"/>
      <c r="JB187" s="159"/>
      <c r="JC187" s="159"/>
      <c r="JD187" s="159"/>
      <c r="JE187" s="159"/>
      <c r="JF187" s="159"/>
      <c r="JG187" s="159"/>
      <c r="JH187" s="159"/>
      <c r="JI187" s="159"/>
      <c r="JJ187" s="159"/>
      <c r="JK187" s="159"/>
      <c r="JL187" s="159"/>
      <c r="JM187" s="159"/>
      <c r="JN187" s="159"/>
      <c r="JO187" s="159"/>
      <c r="JP187" s="159"/>
      <c r="JQ187" s="159"/>
      <c r="JR187" s="159"/>
      <c r="JS187" s="159"/>
      <c r="JT187" s="159"/>
      <c r="JU187" s="159"/>
      <c r="JV187" s="159"/>
      <c r="JW187" s="159"/>
      <c r="JX187" s="159"/>
      <c r="JY187" s="159"/>
      <c r="JZ187" s="159"/>
      <c r="KA187" s="159"/>
      <c r="KB187" s="159"/>
      <c r="KC187" s="159"/>
    </row>
    <row r="188" spans="1:289" s="104" customFormat="1" ht="15.75" x14ac:dyDescent="0.25">
      <c r="A188" s="81" t="s">
        <v>439</v>
      </c>
      <c r="B188" s="190">
        <v>4</v>
      </c>
      <c r="C188" s="190" t="s">
        <v>223</v>
      </c>
      <c r="D188" s="182" t="s">
        <v>189</v>
      </c>
      <c r="E188" s="198">
        <v>54571</v>
      </c>
      <c r="F188" s="198">
        <v>14614627400</v>
      </c>
      <c r="G188" s="198">
        <v>30639</v>
      </c>
      <c r="H188" s="176" t="s">
        <v>1</v>
      </c>
      <c r="I188" s="176" t="s">
        <v>177</v>
      </c>
      <c r="J188" s="190">
        <v>1</v>
      </c>
      <c r="K188" s="177">
        <v>87464</v>
      </c>
      <c r="L188" s="177">
        <v>112590</v>
      </c>
      <c r="M188" s="178">
        <v>42.05</v>
      </c>
      <c r="N188" s="178">
        <v>54.13</v>
      </c>
      <c r="O188" s="178" t="s">
        <v>375</v>
      </c>
      <c r="P188" s="178" t="s">
        <v>451</v>
      </c>
      <c r="Q188" s="190">
        <v>10</v>
      </c>
      <c r="R188" s="190">
        <v>40</v>
      </c>
      <c r="S188" s="190" t="s">
        <v>56</v>
      </c>
      <c r="T188" s="183" t="s">
        <v>27</v>
      </c>
      <c r="U188" s="190">
        <v>0</v>
      </c>
      <c r="V188" s="190" t="s">
        <v>55</v>
      </c>
      <c r="W188" s="190" t="s">
        <v>55</v>
      </c>
      <c r="X188" s="190" t="s">
        <v>31</v>
      </c>
      <c r="Y188" s="190" t="s">
        <v>55</v>
      </c>
      <c r="Z188" s="190"/>
      <c r="AA188" s="190" t="s">
        <v>35</v>
      </c>
      <c r="AB188" s="190" t="s">
        <v>55</v>
      </c>
      <c r="AC188" s="190" t="s">
        <v>55</v>
      </c>
      <c r="AD188" s="190" t="s">
        <v>55</v>
      </c>
      <c r="AE188" s="190" t="s">
        <v>55</v>
      </c>
      <c r="AF188" s="190" t="s">
        <v>55</v>
      </c>
      <c r="AG188" s="190" t="s">
        <v>55</v>
      </c>
      <c r="AH188" s="190" t="s">
        <v>55</v>
      </c>
      <c r="AI188" s="190" t="s">
        <v>55</v>
      </c>
      <c r="AJ188" s="190" t="s">
        <v>55</v>
      </c>
      <c r="AK188" s="190" t="s">
        <v>55</v>
      </c>
      <c r="AL188" s="190" t="s">
        <v>55</v>
      </c>
      <c r="AM188" s="190" t="s">
        <v>55</v>
      </c>
      <c r="AN188" s="190" t="s">
        <v>55</v>
      </c>
      <c r="AO188" s="190" t="s">
        <v>55</v>
      </c>
      <c r="AP188" s="190" t="s">
        <v>55</v>
      </c>
      <c r="AQ188" s="190" t="s">
        <v>55</v>
      </c>
      <c r="AR188" s="190" t="s">
        <v>55</v>
      </c>
      <c r="AS188" s="190" t="s">
        <v>55</v>
      </c>
      <c r="AT188" s="190" t="s">
        <v>260</v>
      </c>
      <c r="AU188" s="190" t="s">
        <v>55</v>
      </c>
      <c r="AV188" s="190" t="s">
        <v>55</v>
      </c>
      <c r="AW188" s="164"/>
      <c r="AX188" s="164"/>
      <c r="AY188" s="164"/>
      <c r="AZ188" s="164"/>
      <c r="BA188" s="164"/>
      <c r="BB188" s="164"/>
      <c r="BC188" s="164"/>
      <c r="BD188" s="164"/>
      <c r="BE188" s="164"/>
      <c r="BF188" s="159"/>
      <c r="BG188" s="159"/>
      <c r="BH188" s="159"/>
      <c r="BI188" s="159"/>
      <c r="BJ188" s="159"/>
      <c r="BK188" s="159"/>
      <c r="BL188" s="159"/>
      <c r="BM188" s="159"/>
      <c r="BN188" s="159"/>
      <c r="BO188" s="159"/>
      <c r="BP188" s="159"/>
      <c r="BQ188" s="159"/>
      <c r="BR188" s="159"/>
      <c r="BS188" s="159"/>
      <c r="BT188" s="159"/>
      <c r="BU188" s="159"/>
      <c r="BV188" s="159"/>
      <c r="BW188" s="159"/>
      <c r="BX188" s="159"/>
      <c r="BY188" s="159"/>
      <c r="BZ188" s="159"/>
      <c r="CA188" s="159"/>
      <c r="CB188" s="159"/>
      <c r="CC188" s="159"/>
      <c r="CD188" s="159"/>
      <c r="CE188" s="159"/>
      <c r="CF188" s="159"/>
      <c r="CG188" s="159"/>
      <c r="CH188" s="159"/>
      <c r="CI188" s="159"/>
      <c r="CJ188" s="159"/>
      <c r="CK188" s="159"/>
      <c r="CL188" s="159"/>
      <c r="CM188" s="159"/>
      <c r="CN188" s="159"/>
      <c r="CO188" s="159"/>
      <c r="CP188" s="159"/>
      <c r="CQ188" s="159"/>
      <c r="CR188" s="159"/>
      <c r="CS188" s="159"/>
      <c r="CT188" s="159"/>
      <c r="CU188" s="159"/>
      <c r="CV188" s="159"/>
      <c r="CW188" s="159"/>
      <c r="CX188" s="159"/>
      <c r="CY188" s="159"/>
      <c r="CZ188" s="159"/>
      <c r="DA188" s="159"/>
      <c r="DB188" s="159"/>
      <c r="DC188" s="159"/>
      <c r="DD188" s="159"/>
      <c r="DE188" s="159"/>
      <c r="DF188" s="159"/>
      <c r="DG188" s="159"/>
      <c r="DH188" s="159"/>
      <c r="DI188" s="159"/>
      <c r="DJ188" s="159"/>
      <c r="DK188" s="159"/>
      <c r="DL188" s="159"/>
      <c r="DM188" s="159"/>
      <c r="DN188" s="159"/>
      <c r="DO188" s="159"/>
      <c r="DP188" s="159"/>
      <c r="DQ188" s="159"/>
      <c r="DR188" s="159"/>
      <c r="DS188" s="159"/>
      <c r="DT188" s="159"/>
      <c r="DU188" s="159"/>
      <c r="DV188" s="159"/>
      <c r="DW188" s="159"/>
      <c r="DX188" s="159"/>
      <c r="DY188" s="159"/>
      <c r="DZ188" s="159"/>
      <c r="EA188" s="159"/>
      <c r="EB188" s="159"/>
      <c r="EC188" s="159"/>
      <c r="ED188" s="159"/>
      <c r="EE188" s="159"/>
      <c r="EF188" s="159"/>
      <c r="EG188" s="159"/>
      <c r="EH188" s="159"/>
      <c r="EI188" s="159"/>
      <c r="EJ188" s="159"/>
      <c r="EK188" s="159"/>
      <c r="EL188" s="159"/>
      <c r="EM188" s="159"/>
      <c r="EN188" s="159"/>
      <c r="EO188" s="159"/>
      <c r="EP188" s="159"/>
      <c r="EQ188" s="159"/>
      <c r="ER188" s="159"/>
      <c r="ES188" s="159"/>
      <c r="ET188" s="159"/>
      <c r="EU188" s="159"/>
      <c r="EV188" s="159"/>
      <c r="EW188" s="159"/>
      <c r="EX188" s="159"/>
      <c r="EY188" s="159"/>
      <c r="EZ188" s="159"/>
      <c r="FA188" s="159"/>
      <c r="FB188" s="159"/>
      <c r="FC188" s="159"/>
      <c r="FD188" s="159"/>
      <c r="FE188" s="159"/>
      <c r="FF188" s="159"/>
      <c r="FG188" s="159"/>
      <c r="FH188" s="159"/>
      <c r="FI188" s="159"/>
      <c r="FJ188" s="159"/>
      <c r="FK188" s="159"/>
      <c r="FL188" s="159"/>
      <c r="FM188" s="159"/>
      <c r="FN188" s="159"/>
      <c r="FO188" s="159"/>
      <c r="FP188" s="159"/>
      <c r="FQ188" s="159"/>
      <c r="FR188" s="159"/>
      <c r="FS188" s="159"/>
      <c r="FT188" s="159"/>
      <c r="FU188" s="159"/>
      <c r="FV188" s="159"/>
      <c r="FW188" s="159"/>
      <c r="FX188" s="159"/>
      <c r="FY188" s="159"/>
      <c r="FZ188" s="159"/>
      <c r="GA188" s="159"/>
      <c r="GB188" s="159"/>
      <c r="GC188" s="159"/>
      <c r="GD188" s="159"/>
      <c r="GE188" s="159"/>
      <c r="GF188" s="159"/>
      <c r="GG188" s="159"/>
      <c r="GH188" s="159"/>
      <c r="GI188" s="159"/>
      <c r="GJ188" s="159"/>
      <c r="GK188" s="159"/>
      <c r="GL188" s="159"/>
      <c r="GM188" s="159"/>
      <c r="GN188" s="159"/>
      <c r="GO188" s="159"/>
      <c r="GP188" s="159"/>
      <c r="GQ188" s="159"/>
      <c r="GR188" s="159"/>
      <c r="GS188" s="159"/>
      <c r="GT188" s="159"/>
      <c r="GU188" s="159"/>
      <c r="GV188" s="159"/>
      <c r="GW188" s="159"/>
      <c r="GX188" s="159"/>
      <c r="GY188" s="159"/>
      <c r="GZ188" s="159"/>
      <c r="HA188" s="159"/>
      <c r="HB188" s="159"/>
      <c r="HC188" s="159"/>
      <c r="HD188" s="159"/>
      <c r="HE188" s="159"/>
      <c r="HF188" s="159"/>
      <c r="HG188" s="159"/>
      <c r="HH188" s="159"/>
      <c r="HI188" s="159"/>
      <c r="HJ188" s="159"/>
      <c r="HK188" s="159"/>
      <c r="HL188" s="159"/>
      <c r="HM188" s="159"/>
      <c r="HN188" s="159"/>
      <c r="HO188" s="159"/>
      <c r="HP188" s="159"/>
      <c r="HQ188" s="159"/>
      <c r="HR188" s="159"/>
      <c r="HS188" s="159"/>
      <c r="HT188" s="159"/>
      <c r="HU188" s="159"/>
      <c r="HV188" s="159"/>
      <c r="HW188" s="159"/>
      <c r="HX188" s="159"/>
      <c r="HY188" s="159"/>
      <c r="HZ188" s="159"/>
      <c r="IA188" s="159"/>
      <c r="IB188" s="159"/>
      <c r="IC188" s="159"/>
      <c r="ID188" s="159"/>
      <c r="IE188" s="159"/>
      <c r="IF188" s="159"/>
      <c r="IG188" s="159"/>
      <c r="IH188" s="159"/>
      <c r="II188" s="159"/>
      <c r="IJ188" s="159"/>
      <c r="IK188" s="159"/>
      <c r="IL188" s="159"/>
      <c r="IM188" s="159"/>
      <c r="IN188" s="159"/>
      <c r="IO188" s="159"/>
      <c r="IP188" s="159"/>
      <c r="IQ188" s="159"/>
      <c r="IR188" s="159"/>
      <c r="IS188" s="159"/>
      <c r="IT188" s="159"/>
      <c r="IU188" s="159"/>
      <c r="IV188" s="159"/>
      <c r="IW188" s="159"/>
      <c r="IX188" s="159"/>
      <c r="IY188" s="159"/>
      <c r="IZ188" s="159"/>
      <c r="JA188" s="159"/>
      <c r="JB188" s="159"/>
      <c r="JC188" s="159"/>
      <c r="JD188" s="159"/>
      <c r="JE188" s="159"/>
      <c r="JF188" s="159"/>
      <c r="JG188" s="159"/>
      <c r="JH188" s="159"/>
      <c r="JI188" s="159"/>
      <c r="JJ188" s="159"/>
      <c r="JK188" s="159"/>
      <c r="JL188" s="159"/>
      <c r="JM188" s="159"/>
      <c r="JN188" s="159"/>
      <c r="JO188" s="159"/>
      <c r="JP188" s="159"/>
      <c r="JQ188" s="159"/>
      <c r="JR188" s="159"/>
      <c r="JS188" s="159"/>
      <c r="JT188" s="159"/>
      <c r="JU188" s="159"/>
      <c r="JV188" s="159"/>
      <c r="JW188" s="159"/>
      <c r="JX188" s="159"/>
      <c r="JY188" s="159"/>
      <c r="JZ188" s="159"/>
      <c r="KA188" s="159"/>
      <c r="KB188" s="159"/>
      <c r="KC188" s="159"/>
    </row>
    <row r="189" spans="1:289" s="104" customFormat="1" ht="15.75" x14ac:dyDescent="0.25">
      <c r="A189" s="81" t="s">
        <v>439</v>
      </c>
      <c r="B189" s="190">
        <v>4</v>
      </c>
      <c r="C189" s="190" t="s">
        <v>236</v>
      </c>
      <c r="D189" s="182" t="s">
        <v>189</v>
      </c>
      <c r="E189" s="198">
        <v>54571</v>
      </c>
      <c r="F189" s="198">
        <v>14614627400</v>
      </c>
      <c r="G189" s="198">
        <v>30639</v>
      </c>
      <c r="H189" s="176" t="s">
        <v>89</v>
      </c>
      <c r="I189" s="176" t="s">
        <v>173</v>
      </c>
      <c r="J189" s="190">
        <v>3</v>
      </c>
      <c r="K189" s="177">
        <v>64605</v>
      </c>
      <c r="L189" s="177">
        <v>82784</v>
      </c>
      <c r="M189" s="178">
        <v>31.06</v>
      </c>
      <c r="N189" s="178">
        <v>39.799999999999997</v>
      </c>
      <c r="O189" s="178" t="s">
        <v>375</v>
      </c>
      <c r="P189" s="178" t="s">
        <v>451</v>
      </c>
      <c r="Q189" s="190">
        <v>10</v>
      </c>
      <c r="R189" s="190">
        <v>40</v>
      </c>
      <c r="S189" s="190" t="s">
        <v>56</v>
      </c>
      <c r="T189" s="183" t="s">
        <v>452</v>
      </c>
      <c r="U189" s="190">
        <v>0</v>
      </c>
      <c r="V189" s="190" t="s">
        <v>55</v>
      </c>
      <c r="W189" s="190" t="s">
        <v>55</v>
      </c>
      <c r="X189" s="190"/>
      <c r="Y189" s="190" t="s">
        <v>55</v>
      </c>
      <c r="Z189" s="190" t="s">
        <v>32</v>
      </c>
      <c r="AA189" s="190" t="s">
        <v>35</v>
      </c>
      <c r="AB189" s="190"/>
      <c r="AC189" s="190"/>
      <c r="AD189" s="190"/>
      <c r="AE189" s="190"/>
      <c r="AF189" s="190"/>
      <c r="AG189" s="190"/>
      <c r="AH189" s="190" t="s">
        <v>55</v>
      </c>
      <c r="AI189" s="190" t="s">
        <v>55</v>
      </c>
      <c r="AJ189" s="190" t="s">
        <v>55</v>
      </c>
      <c r="AK189" s="190" t="s">
        <v>55</v>
      </c>
      <c r="AL189" s="190"/>
      <c r="AM189" s="190"/>
      <c r="AN189" s="190"/>
      <c r="AO189" s="190"/>
      <c r="AP189" s="190"/>
      <c r="AQ189" s="190"/>
      <c r="AR189" s="190" t="s">
        <v>55</v>
      </c>
      <c r="AS189" s="190"/>
      <c r="AT189" s="190"/>
      <c r="AU189" s="190"/>
      <c r="AV189" s="190"/>
      <c r="AW189" s="164"/>
      <c r="AX189" s="164"/>
      <c r="AY189" s="164"/>
      <c r="AZ189" s="164"/>
      <c r="BA189" s="164"/>
      <c r="BB189" s="164"/>
      <c r="BC189" s="164"/>
      <c r="BD189" s="164"/>
      <c r="BE189" s="164"/>
      <c r="BF189" s="159"/>
      <c r="BG189" s="159"/>
      <c r="BH189" s="159"/>
      <c r="BI189" s="159"/>
      <c r="BJ189" s="159"/>
      <c r="BK189" s="159"/>
      <c r="BL189" s="159"/>
      <c r="BM189" s="159"/>
      <c r="BN189" s="159"/>
      <c r="BO189" s="159"/>
      <c r="BP189" s="159"/>
      <c r="BQ189" s="159"/>
      <c r="BR189" s="159"/>
      <c r="BS189" s="159"/>
      <c r="BT189" s="159"/>
      <c r="BU189" s="159"/>
      <c r="BV189" s="159"/>
      <c r="BW189" s="159"/>
      <c r="BX189" s="159"/>
      <c r="BY189" s="159"/>
      <c r="BZ189" s="159"/>
      <c r="CA189" s="159"/>
      <c r="CB189" s="159"/>
      <c r="CC189" s="159"/>
      <c r="CD189" s="159"/>
      <c r="CE189" s="159"/>
      <c r="CF189" s="159"/>
      <c r="CG189" s="159"/>
      <c r="CH189" s="159"/>
      <c r="CI189" s="159"/>
      <c r="CJ189" s="159"/>
      <c r="CK189" s="159"/>
      <c r="CL189" s="159"/>
      <c r="CM189" s="159"/>
      <c r="CN189" s="159"/>
      <c r="CO189" s="159"/>
      <c r="CP189" s="159"/>
      <c r="CQ189" s="159"/>
      <c r="CR189" s="159"/>
      <c r="CS189" s="159"/>
      <c r="CT189" s="159"/>
      <c r="CU189" s="159"/>
      <c r="CV189" s="159"/>
      <c r="CW189" s="159"/>
      <c r="CX189" s="159"/>
      <c r="CY189" s="159"/>
      <c r="CZ189" s="159"/>
      <c r="DA189" s="159"/>
      <c r="DB189" s="159"/>
      <c r="DC189" s="159"/>
      <c r="DD189" s="159"/>
      <c r="DE189" s="159"/>
      <c r="DF189" s="159"/>
      <c r="DG189" s="159"/>
      <c r="DH189" s="159"/>
      <c r="DI189" s="159"/>
      <c r="DJ189" s="159"/>
      <c r="DK189" s="159"/>
      <c r="DL189" s="159"/>
      <c r="DM189" s="159"/>
      <c r="DN189" s="159"/>
      <c r="DO189" s="159"/>
      <c r="DP189" s="159"/>
      <c r="DQ189" s="159"/>
      <c r="DR189" s="159"/>
      <c r="DS189" s="159"/>
      <c r="DT189" s="159"/>
      <c r="DU189" s="159"/>
      <c r="DV189" s="159"/>
      <c r="DW189" s="159"/>
      <c r="DX189" s="159"/>
      <c r="DY189" s="159"/>
      <c r="DZ189" s="159"/>
      <c r="EA189" s="159"/>
      <c r="EB189" s="159"/>
      <c r="EC189" s="159"/>
      <c r="ED189" s="159"/>
      <c r="EE189" s="159"/>
      <c r="EF189" s="159"/>
      <c r="EG189" s="159"/>
      <c r="EH189" s="159"/>
      <c r="EI189" s="159"/>
      <c r="EJ189" s="159"/>
      <c r="EK189" s="159"/>
      <c r="EL189" s="159"/>
      <c r="EM189" s="159"/>
      <c r="EN189" s="159"/>
      <c r="EO189" s="159"/>
      <c r="EP189" s="159"/>
      <c r="EQ189" s="159"/>
      <c r="ER189" s="159"/>
      <c r="ES189" s="159"/>
      <c r="ET189" s="159"/>
      <c r="EU189" s="159"/>
      <c r="EV189" s="159"/>
      <c r="EW189" s="159"/>
      <c r="EX189" s="159"/>
      <c r="EY189" s="159"/>
      <c r="EZ189" s="159"/>
      <c r="FA189" s="159"/>
      <c r="FB189" s="159"/>
      <c r="FC189" s="159"/>
      <c r="FD189" s="159"/>
      <c r="FE189" s="159"/>
      <c r="FF189" s="159"/>
      <c r="FG189" s="159"/>
      <c r="FH189" s="159"/>
      <c r="FI189" s="159"/>
      <c r="FJ189" s="159"/>
      <c r="FK189" s="159"/>
      <c r="FL189" s="159"/>
      <c r="FM189" s="159"/>
      <c r="FN189" s="159"/>
      <c r="FO189" s="159"/>
      <c r="FP189" s="159"/>
      <c r="FQ189" s="159"/>
      <c r="FR189" s="159"/>
      <c r="FS189" s="159"/>
      <c r="FT189" s="159"/>
      <c r="FU189" s="159"/>
      <c r="FV189" s="159"/>
      <c r="FW189" s="159"/>
      <c r="FX189" s="159"/>
      <c r="FY189" s="159"/>
      <c r="FZ189" s="159"/>
      <c r="GA189" s="159"/>
      <c r="GB189" s="159"/>
      <c r="GC189" s="159"/>
      <c r="GD189" s="159"/>
      <c r="GE189" s="159"/>
      <c r="GF189" s="159"/>
      <c r="GG189" s="159"/>
      <c r="GH189" s="159"/>
      <c r="GI189" s="159"/>
      <c r="GJ189" s="159"/>
      <c r="GK189" s="159"/>
      <c r="GL189" s="159"/>
      <c r="GM189" s="159"/>
      <c r="GN189" s="159"/>
      <c r="GO189" s="159"/>
      <c r="GP189" s="159"/>
      <c r="GQ189" s="159"/>
      <c r="GR189" s="159"/>
      <c r="GS189" s="159"/>
      <c r="GT189" s="159"/>
      <c r="GU189" s="159"/>
      <c r="GV189" s="159"/>
      <c r="GW189" s="159"/>
      <c r="GX189" s="159"/>
      <c r="GY189" s="159"/>
      <c r="GZ189" s="159"/>
      <c r="HA189" s="159"/>
      <c r="HB189" s="159"/>
      <c r="HC189" s="159"/>
      <c r="HD189" s="159"/>
      <c r="HE189" s="159"/>
      <c r="HF189" s="159"/>
      <c r="HG189" s="159"/>
      <c r="HH189" s="159"/>
      <c r="HI189" s="159"/>
      <c r="HJ189" s="159"/>
      <c r="HK189" s="159"/>
      <c r="HL189" s="159"/>
      <c r="HM189" s="159"/>
      <c r="HN189" s="159"/>
      <c r="HO189" s="159"/>
      <c r="HP189" s="159"/>
      <c r="HQ189" s="159"/>
      <c r="HR189" s="159"/>
      <c r="HS189" s="159"/>
      <c r="HT189" s="159"/>
      <c r="HU189" s="159"/>
      <c r="HV189" s="159"/>
      <c r="HW189" s="159"/>
      <c r="HX189" s="159"/>
      <c r="HY189" s="159"/>
      <c r="HZ189" s="159"/>
      <c r="IA189" s="159"/>
      <c r="IB189" s="159"/>
      <c r="IC189" s="159"/>
      <c r="ID189" s="159"/>
      <c r="IE189" s="159"/>
      <c r="IF189" s="159"/>
      <c r="IG189" s="159"/>
      <c r="IH189" s="159"/>
      <c r="II189" s="159"/>
      <c r="IJ189" s="159"/>
      <c r="IK189" s="159"/>
      <c r="IL189" s="159"/>
      <c r="IM189" s="159"/>
      <c r="IN189" s="159"/>
      <c r="IO189" s="159"/>
      <c r="IP189" s="159"/>
      <c r="IQ189" s="159"/>
      <c r="IR189" s="159"/>
      <c r="IS189" s="159"/>
      <c r="IT189" s="159"/>
      <c r="IU189" s="159"/>
      <c r="IV189" s="159"/>
      <c r="IW189" s="159"/>
      <c r="IX189" s="159"/>
      <c r="IY189" s="159"/>
      <c r="IZ189" s="159"/>
      <c r="JA189" s="159"/>
      <c r="JB189" s="159"/>
      <c r="JC189" s="159"/>
      <c r="JD189" s="159"/>
      <c r="JE189" s="159"/>
      <c r="JF189" s="159"/>
      <c r="JG189" s="159"/>
      <c r="JH189" s="159"/>
      <c r="JI189" s="159"/>
      <c r="JJ189" s="159"/>
      <c r="JK189" s="159"/>
      <c r="JL189" s="159"/>
      <c r="JM189" s="159"/>
      <c r="JN189" s="159"/>
      <c r="JO189" s="159"/>
      <c r="JP189" s="159"/>
      <c r="JQ189" s="159"/>
      <c r="JR189" s="159"/>
      <c r="JS189" s="159"/>
      <c r="JT189" s="159"/>
      <c r="JU189" s="159"/>
      <c r="JV189" s="159"/>
      <c r="JW189" s="159"/>
      <c r="JX189" s="159"/>
      <c r="JY189" s="159"/>
      <c r="JZ189" s="159"/>
      <c r="KA189" s="159"/>
      <c r="KB189" s="159"/>
      <c r="KC189" s="159"/>
    </row>
    <row r="190" spans="1:289" ht="15.75" x14ac:dyDescent="0.25">
      <c r="A190" s="81" t="s">
        <v>439</v>
      </c>
      <c r="B190" s="190">
        <v>4</v>
      </c>
      <c r="C190" s="190" t="s">
        <v>236</v>
      </c>
      <c r="D190" s="182" t="s">
        <v>189</v>
      </c>
      <c r="E190" s="198">
        <v>54571</v>
      </c>
      <c r="F190" s="198">
        <v>14614627400</v>
      </c>
      <c r="G190" s="198">
        <v>30639</v>
      </c>
      <c r="H190" s="176" t="s">
        <v>90</v>
      </c>
      <c r="I190" s="176" t="s">
        <v>173</v>
      </c>
      <c r="J190" s="190">
        <v>3</v>
      </c>
      <c r="K190" s="177">
        <v>66394</v>
      </c>
      <c r="L190" s="177">
        <v>85051</v>
      </c>
      <c r="M190" s="178">
        <v>31.92</v>
      </c>
      <c r="N190" s="178">
        <v>40.89</v>
      </c>
      <c r="O190" s="178" t="s">
        <v>375</v>
      </c>
      <c r="P190" s="178" t="s">
        <v>451</v>
      </c>
      <c r="Q190" s="190">
        <v>10</v>
      </c>
      <c r="R190" s="190">
        <v>40</v>
      </c>
      <c r="S190" s="190" t="s">
        <v>56</v>
      </c>
      <c r="T190" s="183" t="s">
        <v>28</v>
      </c>
      <c r="U190" s="190">
        <v>0</v>
      </c>
      <c r="V190" s="190" t="s">
        <v>55</v>
      </c>
      <c r="W190" s="190" t="s">
        <v>55</v>
      </c>
      <c r="X190" s="190"/>
      <c r="Y190" s="190" t="s">
        <v>55</v>
      </c>
      <c r="Z190" s="190" t="s">
        <v>32</v>
      </c>
      <c r="AA190" s="190" t="s">
        <v>35</v>
      </c>
      <c r="AB190" s="190"/>
      <c r="AC190" s="190"/>
      <c r="AD190" s="190"/>
      <c r="AE190" s="190" t="s">
        <v>55</v>
      </c>
      <c r="AF190" s="190"/>
      <c r="AG190" s="190" t="s">
        <v>55</v>
      </c>
      <c r="AH190" s="190" t="s">
        <v>55</v>
      </c>
      <c r="AI190" s="190" t="s">
        <v>55</v>
      </c>
      <c r="AJ190" s="190" t="s">
        <v>55</v>
      </c>
      <c r="AK190" s="190" t="s">
        <v>55</v>
      </c>
      <c r="AL190" s="190"/>
      <c r="AM190" s="190"/>
      <c r="AN190" s="190"/>
      <c r="AO190" s="190"/>
      <c r="AP190" s="190"/>
      <c r="AQ190" s="190"/>
      <c r="AR190" s="190" t="s">
        <v>55</v>
      </c>
      <c r="AS190" s="190"/>
      <c r="AT190" s="190"/>
      <c r="AU190" s="190"/>
      <c r="AV190" s="190"/>
      <c r="AW190" s="164"/>
      <c r="AX190" s="164"/>
      <c r="AY190" s="164"/>
      <c r="AZ190" s="164"/>
      <c r="BA190" s="164"/>
      <c r="BB190" s="164"/>
      <c r="BC190" s="164"/>
      <c r="BD190" s="164"/>
      <c r="BE190" s="164"/>
      <c r="BF190" s="159"/>
      <c r="BG190" s="159"/>
      <c r="BH190" s="159"/>
      <c r="BI190" s="159"/>
      <c r="BJ190" s="159"/>
      <c r="BK190" s="159"/>
      <c r="BL190" s="159"/>
      <c r="BM190" s="159"/>
      <c r="BN190" s="159"/>
      <c r="BO190" s="159"/>
      <c r="BP190" s="159"/>
      <c r="BQ190" s="159"/>
      <c r="BR190" s="159"/>
      <c r="BS190" s="159"/>
      <c r="BT190" s="159"/>
      <c r="BU190" s="159"/>
      <c r="BV190" s="159"/>
      <c r="BW190" s="159"/>
      <c r="BX190" s="159"/>
      <c r="BY190" s="159"/>
      <c r="BZ190" s="159"/>
      <c r="CA190" s="159"/>
      <c r="CB190" s="159"/>
      <c r="CC190" s="159"/>
      <c r="CD190" s="159"/>
      <c r="CE190" s="159"/>
      <c r="CF190" s="159"/>
      <c r="CG190" s="159"/>
      <c r="CH190" s="159"/>
      <c r="CI190" s="159"/>
      <c r="CJ190" s="159"/>
      <c r="CK190" s="159"/>
      <c r="CL190" s="159"/>
      <c r="CM190" s="159"/>
      <c r="CN190" s="159"/>
      <c r="CO190" s="159"/>
      <c r="CP190" s="159"/>
      <c r="CQ190" s="159"/>
      <c r="CR190" s="159"/>
      <c r="CS190" s="159"/>
      <c r="CT190" s="159"/>
      <c r="CU190" s="159"/>
      <c r="CV190" s="159"/>
      <c r="CW190" s="159"/>
      <c r="CX190" s="159"/>
      <c r="CY190" s="159"/>
      <c r="CZ190" s="159"/>
      <c r="DA190" s="159"/>
      <c r="DB190" s="159"/>
      <c r="DC190" s="159"/>
      <c r="DD190" s="159"/>
      <c r="DE190" s="159"/>
      <c r="DF190" s="159"/>
      <c r="DG190" s="159"/>
      <c r="DH190" s="159"/>
      <c r="DI190" s="159"/>
      <c r="DJ190" s="159"/>
      <c r="DK190" s="159"/>
      <c r="DL190" s="159"/>
      <c r="DM190" s="159"/>
      <c r="DN190" s="159"/>
      <c r="DO190" s="159"/>
      <c r="DP190" s="159"/>
      <c r="DQ190" s="159"/>
      <c r="DR190" s="159"/>
      <c r="DS190" s="159"/>
      <c r="DT190" s="159"/>
      <c r="DU190" s="159"/>
      <c r="DV190" s="159"/>
      <c r="DW190" s="159"/>
      <c r="DX190" s="159"/>
      <c r="DY190" s="159"/>
      <c r="DZ190" s="159"/>
      <c r="EA190" s="159"/>
      <c r="EB190" s="159"/>
      <c r="EC190" s="159"/>
      <c r="ED190" s="159"/>
      <c r="EE190" s="159"/>
      <c r="EF190" s="159"/>
      <c r="EG190" s="159"/>
      <c r="EH190" s="159"/>
      <c r="EI190" s="159"/>
      <c r="EJ190" s="159"/>
      <c r="EK190" s="159"/>
      <c r="EL190" s="159"/>
      <c r="EM190" s="159"/>
      <c r="EN190" s="159"/>
      <c r="EO190" s="159"/>
      <c r="EP190" s="159"/>
      <c r="EQ190" s="159"/>
      <c r="ER190" s="159"/>
      <c r="ES190" s="159"/>
      <c r="ET190" s="159"/>
      <c r="EU190" s="159"/>
      <c r="EV190" s="159"/>
      <c r="EW190" s="159"/>
      <c r="EX190" s="159"/>
      <c r="EY190" s="159"/>
      <c r="EZ190" s="159"/>
      <c r="FA190" s="159"/>
      <c r="FB190" s="159"/>
      <c r="FC190" s="159"/>
      <c r="FD190" s="159"/>
      <c r="FE190" s="159"/>
      <c r="FF190" s="159"/>
      <c r="FG190" s="159"/>
      <c r="FH190" s="159"/>
      <c r="FI190" s="159"/>
      <c r="FJ190" s="159"/>
      <c r="FK190" s="159"/>
      <c r="FL190" s="159"/>
      <c r="FM190" s="159"/>
      <c r="FN190" s="159"/>
      <c r="FO190" s="159"/>
      <c r="FP190" s="159"/>
      <c r="FQ190" s="159"/>
      <c r="FR190" s="159"/>
      <c r="FS190" s="159"/>
      <c r="FT190" s="159"/>
      <c r="FU190" s="159"/>
      <c r="FV190" s="159"/>
      <c r="FW190" s="159"/>
      <c r="FX190" s="159"/>
      <c r="FY190" s="159"/>
      <c r="FZ190" s="159"/>
      <c r="GA190" s="159"/>
      <c r="GB190" s="159"/>
      <c r="GC190" s="159"/>
      <c r="GD190" s="159"/>
      <c r="GE190" s="159"/>
      <c r="GF190" s="159"/>
      <c r="GG190" s="159"/>
      <c r="GH190" s="159"/>
      <c r="GI190" s="159"/>
      <c r="GJ190" s="159"/>
      <c r="GK190" s="159"/>
      <c r="GL190" s="159"/>
      <c r="GM190" s="159"/>
      <c r="GN190" s="159"/>
      <c r="GO190" s="159"/>
      <c r="GP190" s="159"/>
      <c r="GQ190" s="159"/>
      <c r="GR190" s="159"/>
      <c r="GS190" s="159"/>
      <c r="GT190" s="159"/>
      <c r="GU190" s="159"/>
      <c r="GV190" s="159"/>
      <c r="GW190" s="159"/>
      <c r="GX190" s="159"/>
      <c r="GY190" s="159"/>
      <c r="GZ190" s="159"/>
      <c r="HA190" s="159"/>
      <c r="HB190" s="159"/>
      <c r="HC190" s="159"/>
      <c r="HD190" s="159"/>
      <c r="HE190" s="159"/>
      <c r="HF190" s="159"/>
      <c r="HG190" s="159"/>
      <c r="HH190" s="159"/>
      <c r="HI190" s="159"/>
      <c r="HJ190" s="159"/>
      <c r="HK190" s="159"/>
      <c r="HL190" s="159"/>
      <c r="HM190" s="159"/>
      <c r="HN190" s="159"/>
      <c r="HO190" s="159"/>
      <c r="HP190" s="159"/>
      <c r="HQ190" s="159"/>
      <c r="HR190" s="159"/>
      <c r="HS190" s="159"/>
      <c r="HT190" s="159"/>
      <c r="HU190" s="159"/>
      <c r="HV190" s="159"/>
      <c r="HW190" s="159"/>
      <c r="HX190" s="159"/>
      <c r="HY190" s="159"/>
      <c r="HZ190" s="159"/>
      <c r="IA190" s="159"/>
      <c r="IB190" s="159"/>
      <c r="IC190" s="159"/>
      <c r="ID190" s="159"/>
      <c r="IE190" s="159"/>
      <c r="IF190" s="159"/>
      <c r="IG190" s="159"/>
      <c r="IH190" s="159"/>
      <c r="II190" s="159"/>
      <c r="IJ190" s="159"/>
      <c r="IK190" s="159"/>
      <c r="IL190" s="159"/>
      <c r="IM190" s="159"/>
      <c r="IN190" s="159"/>
      <c r="IO190" s="159"/>
      <c r="IP190" s="159"/>
      <c r="IQ190" s="159"/>
      <c r="IR190" s="159"/>
      <c r="IS190" s="159"/>
      <c r="IT190" s="159"/>
      <c r="IU190" s="159"/>
      <c r="IV190" s="159"/>
      <c r="IW190" s="159"/>
      <c r="IX190" s="159"/>
      <c r="IY190" s="159"/>
      <c r="IZ190" s="159"/>
      <c r="JA190" s="159"/>
      <c r="JB190" s="159"/>
      <c r="JC190" s="159"/>
      <c r="JD190" s="159"/>
      <c r="JE190" s="159"/>
      <c r="JF190" s="159"/>
      <c r="JG190" s="159"/>
      <c r="JH190" s="159"/>
      <c r="JI190" s="159"/>
      <c r="JJ190" s="159"/>
      <c r="JK190" s="159"/>
      <c r="JL190" s="159"/>
      <c r="JM190" s="159"/>
      <c r="JN190" s="159"/>
      <c r="JO190" s="159"/>
      <c r="JP190" s="159"/>
      <c r="JQ190" s="159"/>
      <c r="JR190" s="159"/>
      <c r="JS190" s="159"/>
      <c r="JT190" s="159"/>
      <c r="JU190" s="159"/>
      <c r="JV190" s="159"/>
      <c r="JW190" s="159"/>
      <c r="JX190" s="159"/>
      <c r="JY190" s="159"/>
      <c r="JZ190" s="159"/>
      <c r="KA190" s="159"/>
      <c r="KB190" s="159"/>
      <c r="KC190" s="159"/>
    </row>
    <row r="191" spans="1:289" ht="15.75" x14ac:dyDescent="0.25">
      <c r="A191" s="81" t="s">
        <v>439</v>
      </c>
      <c r="B191" s="190">
        <v>4</v>
      </c>
      <c r="C191" s="190" t="s">
        <v>223</v>
      </c>
      <c r="D191" s="182" t="s">
        <v>189</v>
      </c>
      <c r="E191" s="198">
        <v>54571</v>
      </c>
      <c r="F191" s="198">
        <v>14614627400</v>
      </c>
      <c r="G191" s="198">
        <v>30639</v>
      </c>
      <c r="H191" s="176" t="s">
        <v>48</v>
      </c>
      <c r="I191" s="176" t="s">
        <v>173</v>
      </c>
      <c r="J191" s="190">
        <v>0</v>
      </c>
      <c r="K191" s="177">
        <v>70117</v>
      </c>
      <c r="L191" s="177">
        <v>89960</v>
      </c>
      <c r="M191" s="178">
        <v>33.71</v>
      </c>
      <c r="N191" s="178">
        <v>43.25</v>
      </c>
      <c r="O191" s="178" t="s">
        <v>375</v>
      </c>
      <c r="P191" s="178" t="s">
        <v>451</v>
      </c>
      <c r="Q191" s="21">
        <v>10</v>
      </c>
      <c r="R191" s="21">
        <v>40</v>
      </c>
      <c r="S191" s="21" t="s">
        <v>56</v>
      </c>
      <c r="T191" s="183" t="s">
        <v>27</v>
      </c>
      <c r="U191" s="21">
        <v>0</v>
      </c>
      <c r="V191" s="21" t="s">
        <v>55</v>
      </c>
      <c r="W191" s="21" t="s">
        <v>55</v>
      </c>
      <c r="X191" s="21"/>
      <c r="Y191" s="21" t="s">
        <v>55</v>
      </c>
      <c r="Z191" s="21" t="s">
        <v>32</v>
      </c>
      <c r="AA191" s="21" t="s">
        <v>35</v>
      </c>
      <c r="AB191" s="21"/>
      <c r="AC191" s="21"/>
      <c r="AD191" s="21"/>
      <c r="AE191" s="21" t="s">
        <v>55</v>
      </c>
      <c r="AF191" s="21" t="s">
        <v>55</v>
      </c>
      <c r="AG191" s="21" t="s">
        <v>55</v>
      </c>
      <c r="AH191" s="21" t="s">
        <v>55</v>
      </c>
      <c r="AI191" s="21" t="s">
        <v>55</v>
      </c>
      <c r="AJ191" s="21" t="s">
        <v>55</v>
      </c>
      <c r="AK191" s="21" t="s">
        <v>55</v>
      </c>
      <c r="AL191" s="21"/>
      <c r="AM191" s="21"/>
      <c r="AN191" s="21"/>
      <c r="AO191" s="21"/>
      <c r="AP191" s="21"/>
      <c r="AQ191" s="21"/>
      <c r="AR191" s="21" t="s">
        <v>55</v>
      </c>
      <c r="AS191" s="21"/>
      <c r="AT191" s="21"/>
      <c r="AU191" s="21"/>
      <c r="AV191" s="21"/>
      <c r="AW191" s="181"/>
      <c r="AX191" s="181"/>
      <c r="AY191" s="181"/>
      <c r="AZ191" s="181"/>
      <c r="BA191" s="181"/>
      <c r="BB191" s="159"/>
      <c r="BC191" s="159"/>
      <c r="BD191" s="159"/>
      <c r="BE191" s="159"/>
      <c r="BF191" s="159"/>
      <c r="BG191" s="159"/>
      <c r="BH191" s="159"/>
      <c r="BI191" s="159"/>
      <c r="BJ191" s="159"/>
      <c r="BK191" s="159"/>
      <c r="BL191" s="159"/>
      <c r="BM191" s="159"/>
      <c r="BN191" s="159"/>
      <c r="BO191" s="159"/>
      <c r="BP191" s="159"/>
      <c r="BQ191" s="159"/>
      <c r="BR191" s="159"/>
      <c r="BS191" s="159"/>
      <c r="BT191" s="159"/>
      <c r="BU191" s="159"/>
      <c r="BV191" s="159"/>
      <c r="BW191" s="159"/>
      <c r="BX191" s="159"/>
      <c r="BY191" s="159"/>
      <c r="BZ191" s="159"/>
      <c r="CA191" s="159"/>
      <c r="CB191" s="159"/>
      <c r="CC191" s="159"/>
      <c r="CD191" s="159"/>
      <c r="CE191" s="159"/>
      <c r="CF191" s="159"/>
      <c r="CG191" s="159"/>
      <c r="CH191" s="159"/>
      <c r="CI191" s="159"/>
      <c r="CJ191" s="159"/>
      <c r="CK191" s="159"/>
      <c r="CL191" s="159"/>
      <c r="CM191" s="159"/>
      <c r="CN191" s="159"/>
      <c r="CO191" s="159"/>
      <c r="CP191" s="159"/>
      <c r="CQ191" s="159"/>
      <c r="CR191" s="159"/>
      <c r="CS191" s="159"/>
      <c r="CT191" s="159"/>
      <c r="CU191" s="159"/>
      <c r="CV191" s="159"/>
      <c r="CW191" s="159"/>
      <c r="CX191" s="159"/>
      <c r="CY191" s="159"/>
      <c r="CZ191" s="159"/>
      <c r="DA191" s="159"/>
      <c r="DB191" s="159"/>
      <c r="DC191" s="159"/>
      <c r="DD191" s="159"/>
      <c r="DE191" s="159"/>
      <c r="DF191" s="159"/>
      <c r="DG191" s="159"/>
      <c r="DH191" s="159"/>
      <c r="DI191" s="159"/>
      <c r="DJ191" s="159"/>
      <c r="DK191" s="159"/>
      <c r="DL191" s="159"/>
      <c r="DM191" s="159"/>
      <c r="DN191" s="159"/>
      <c r="DO191" s="159"/>
      <c r="DP191" s="159"/>
      <c r="DQ191" s="159"/>
      <c r="DR191" s="159"/>
      <c r="DS191" s="159"/>
      <c r="DT191" s="159"/>
      <c r="DU191" s="159"/>
      <c r="DV191" s="159"/>
      <c r="DW191" s="159"/>
      <c r="DX191" s="159"/>
      <c r="DY191" s="159"/>
      <c r="DZ191" s="159"/>
      <c r="EA191" s="159"/>
      <c r="EB191" s="159"/>
      <c r="EC191" s="159"/>
      <c r="ED191" s="159"/>
      <c r="EE191" s="159"/>
      <c r="EF191" s="159"/>
      <c r="EG191" s="159"/>
      <c r="EH191" s="159"/>
      <c r="EI191" s="159"/>
      <c r="EJ191" s="159"/>
      <c r="EK191" s="159"/>
      <c r="EL191" s="159"/>
      <c r="EM191" s="159"/>
      <c r="EN191" s="159"/>
      <c r="EO191" s="159"/>
      <c r="EP191" s="159"/>
      <c r="EQ191" s="159"/>
      <c r="ER191" s="159"/>
      <c r="ES191" s="159"/>
      <c r="ET191" s="159"/>
      <c r="EU191" s="159"/>
      <c r="EV191" s="159"/>
      <c r="EW191" s="159"/>
      <c r="EX191" s="159"/>
      <c r="EY191" s="159"/>
      <c r="EZ191" s="159"/>
      <c r="FA191" s="159"/>
      <c r="FB191" s="159"/>
      <c r="FC191" s="159"/>
      <c r="FD191" s="159"/>
      <c r="FE191" s="159"/>
      <c r="FF191" s="159"/>
      <c r="FG191" s="159"/>
      <c r="FH191" s="159"/>
      <c r="FI191" s="159"/>
      <c r="FJ191" s="159"/>
      <c r="FK191" s="159"/>
      <c r="FL191" s="159"/>
      <c r="FM191" s="159"/>
      <c r="FN191" s="159"/>
      <c r="FO191" s="159"/>
      <c r="FP191" s="159"/>
      <c r="FQ191" s="159"/>
      <c r="FR191" s="159"/>
      <c r="FS191" s="159"/>
      <c r="FT191" s="159"/>
      <c r="FU191" s="159"/>
      <c r="FV191" s="159"/>
      <c r="FW191" s="159"/>
      <c r="FX191" s="159"/>
      <c r="FY191" s="159"/>
      <c r="FZ191" s="159"/>
      <c r="GA191" s="159"/>
      <c r="GB191" s="159"/>
      <c r="GC191" s="159"/>
      <c r="GD191" s="159"/>
      <c r="GE191" s="159"/>
      <c r="GF191" s="159"/>
      <c r="GG191" s="159"/>
      <c r="GH191" s="159"/>
      <c r="GI191" s="159"/>
      <c r="GJ191" s="159"/>
      <c r="GK191" s="159"/>
      <c r="GL191" s="159"/>
      <c r="GM191" s="159"/>
      <c r="GN191" s="159"/>
      <c r="GO191" s="159"/>
      <c r="GP191" s="159"/>
      <c r="GQ191" s="159"/>
      <c r="GR191" s="159"/>
      <c r="GS191" s="159"/>
      <c r="GT191" s="159"/>
      <c r="GU191" s="159"/>
      <c r="GV191" s="159"/>
      <c r="GW191" s="159"/>
      <c r="GX191" s="159"/>
      <c r="GY191" s="159"/>
      <c r="GZ191" s="159"/>
      <c r="HA191" s="159"/>
      <c r="HB191" s="159"/>
      <c r="HC191" s="159"/>
      <c r="HD191" s="159"/>
      <c r="HE191" s="159"/>
      <c r="HF191" s="159"/>
      <c r="HG191" s="159"/>
      <c r="HH191" s="159"/>
      <c r="HI191" s="159"/>
      <c r="HJ191" s="159"/>
      <c r="HK191" s="159"/>
      <c r="HL191" s="159"/>
      <c r="HM191" s="159"/>
      <c r="HN191" s="159"/>
      <c r="HO191" s="159"/>
      <c r="HP191" s="159"/>
      <c r="HQ191" s="159"/>
      <c r="HR191" s="159"/>
      <c r="HS191" s="159"/>
      <c r="HT191" s="159"/>
      <c r="HU191" s="159"/>
      <c r="HV191" s="159"/>
      <c r="HW191" s="159"/>
      <c r="HX191" s="159"/>
      <c r="HY191" s="159"/>
      <c r="HZ191" s="159"/>
      <c r="IA191" s="159"/>
      <c r="IB191" s="159"/>
      <c r="IC191" s="159"/>
      <c r="ID191" s="159"/>
      <c r="IE191" s="159"/>
      <c r="IF191" s="159"/>
      <c r="IG191" s="159"/>
      <c r="IH191" s="159"/>
      <c r="II191" s="159"/>
      <c r="IJ191" s="159"/>
      <c r="IK191" s="159"/>
      <c r="IL191" s="159"/>
      <c r="IM191" s="159"/>
      <c r="IN191" s="159"/>
      <c r="IO191" s="159"/>
      <c r="IP191" s="159"/>
      <c r="IQ191" s="159"/>
      <c r="IR191" s="159"/>
      <c r="IS191" s="159"/>
      <c r="IT191" s="159"/>
      <c r="IU191" s="159"/>
      <c r="IV191" s="159"/>
      <c r="IW191" s="159"/>
      <c r="IX191" s="159"/>
      <c r="IY191" s="159"/>
      <c r="IZ191" s="159"/>
      <c r="JA191" s="159"/>
      <c r="JB191" s="159"/>
      <c r="JC191" s="159"/>
      <c r="JD191" s="159"/>
      <c r="JE191" s="159"/>
      <c r="JF191" s="159"/>
      <c r="JG191" s="159"/>
      <c r="JH191" s="159"/>
      <c r="JI191" s="159"/>
      <c r="JJ191" s="159"/>
      <c r="JK191" s="159"/>
      <c r="JL191" s="159"/>
      <c r="JM191" s="159"/>
      <c r="JN191" s="159"/>
      <c r="JO191" s="159"/>
      <c r="JP191" s="159"/>
      <c r="JQ191" s="159"/>
      <c r="JR191" s="159"/>
      <c r="JS191" s="159"/>
      <c r="JT191" s="159"/>
      <c r="JU191" s="159"/>
      <c r="JV191" s="159"/>
      <c r="JW191" s="159"/>
      <c r="JX191" s="159"/>
      <c r="JY191" s="159"/>
      <c r="JZ191" s="159"/>
      <c r="KA191" s="159"/>
      <c r="KB191" s="159"/>
      <c r="KC191" s="159"/>
    </row>
    <row r="192" spans="1:289" s="4" customFormat="1" ht="15.75" x14ac:dyDescent="0.25">
      <c r="A192" s="81" t="s">
        <v>439</v>
      </c>
      <c r="B192" s="190">
        <v>4</v>
      </c>
      <c r="C192" s="190" t="s">
        <v>223</v>
      </c>
      <c r="D192" s="182" t="s">
        <v>189</v>
      </c>
      <c r="E192" s="198">
        <v>54571</v>
      </c>
      <c r="F192" s="198">
        <v>14614627400</v>
      </c>
      <c r="G192" s="198">
        <v>30639</v>
      </c>
      <c r="H192" s="176" t="s">
        <v>270</v>
      </c>
      <c r="I192" s="179" t="s">
        <v>176</v>
      </c>
      <c r="J192" s="190">
        <v>2</v>
      </c>
      <c r="K192" s="177">
        <v>54912</v>
      </c>
      <c r="L192" s="177">
        <v>70117</v>
      </c>
      <c r="M192" s="178">
        <v>26.4</v>
      </c>
      <c r="N192" s="178">
        <v>33.71</v>
      </c>
      <c r="O192" s="178" t="s">
        <v>375</v>
      </c>
      <c r="P192" s="178" t="s">
        <v>451</v>
      </c>
      <c r="Q192" s="21">
        <v>10</v>
      </c>
      <c r="R192" s="21">
        <v>40</v>
      </c>
      <c r="S192" s="21" t="s">
        <v>56</v>
      </c>
      <c r="T192" s="183" t="s">
        <v>229</v>
      </c>
      <c r="U192" s="21">
        <v>0</v>
      </c>
      <c r="V192" s="21" t="s">
        <v>55</v>
      </c>
      <c r="W192" s="21" t="s">
        <v>55</v>
      </c>
      <c r="X192" s="21"/>
      <c r="Y192" s="21" t="s">
        <v>55</v>
      </c>
      <c r="Z192" s="21" t="s">
        <v>32</v>
      </c>
      <c r="AA192" s="21" t="s">
        <v>35</v>
      </c>
      <c r="AB192" s="21"/>
      <c r="AC192" s="21"/>
      <c r="AD192" s="21"/>
      <c r="AE192" s="21"/>
      <c r="AF192" s="21"/>
      <c r="AG192" s="21"/>
      <c r="AH192" s="21" t="s">
        <v>55</v>
      </c>
      <c r="AI192" s="21" t="s">
        <v>55</v>
      </c>
      <c r="AJ192" s="21" t="s">
        <v>55</v>
      </c>
      <c r="AK192" s="21" t="s">
        <v>55</v>
      </c>
      <c r="AL192" s="21"/>
      <c r="AM192" s="21"/>
      <c r="AN192" s="21"/>
      <c r="AO192" s="21"/>
      <c r="AP192" s="21"/>
      <c r="AQ192" s="21"/>
      <c r="AR192" s="21" t="s">
        <v>55</v>
      </c>
      <c r="AS192" s="21"/>
      <c r="AT192" s="21"/>
      <c r="AU192" s="21" t="s">
        <v>55</v>
      </c>
      <c r="AV192" s="21" t="s">
        <v>55</v>
      </c>
      <c r="AW192" s="181"/>
      <c r="AX192" s="181"/>
      <c r="AY192" s="181"/>
      <c r="AZ192" s="181"/>
      <c r="BA192" s="181"/>
      <c r="BB192" s="159"/>
      <c r="BC192" s="159"/>
      <c r="BD192" s="159"/>
      <c r="BE192" s="159"/>
      <c r="BF192" s="159"/>
      <c r="BG192" s="159"/>
      <c r="BH192" s="159"/>
      <c r="BI192" s="159"/>
      <c r="BJ192" s="159"/>
      <c r="BK192" s="159"/>
      <c r="BL192" s="159"/>
      <c r="BM192" s="159"/>
      <c r="BN192" s="159"/>
      <c r="BO192" s="159"/>
      <c r="BP192" s="159"/>
      <c r="BQ192" s="159"/>
      <c r="BR192" s="159"/>
      <c r="BS192" s="159"/>
      <c r="BT192" s="159"/>
      <c r="BU192" s="159"/>
      <c r="BV192" s="159"/>
      <c r="BW192" s="159"/>
      <c r="BX192" s="159"/>
      <c r="BY192" s="159"/>
      <c r="BZ192" s="159"/>
      <c r="CA192" s="159"/>
      <c r="CB192" s="159"/>
      <c r="CC192" s="159"/>
      <c r="CD192" s="159"/>
      <c r="CE192" s="159"/>
      <c r="CF192" s="159"/>
      <c r="CG192" s="159"/>
      <c r="CH192" s="159"/>
      <c r="CI192" s="159"/>
      <c r="CJ192" s="159"/>
      <c r="CK192" s="159"/>
      <c r="CL192" s="159"/>
      <c r="CM192" s="159"/>
      <c r="CN192" s="159"/>
      <c r="CO192" s="159"/>
      <c r="CP192" s="159"/>
      <c r="CQ192" s="159"/>
      <c r="CR192" s="159"/>
      <c r="CS192" s="159"/>
      <c r="CT192" s="159"/>
      <c r="CU192" s="159"/>
      <c r="CV192" s="159"/>
      <c r="CW192" s="159"/>
      <c r="CX192" s="159"/>
      <c r="CY192" s="159"/>
      <c r="CZ192" s="159"/>
      <c r="DA192" s="159"/>
      <c r="DB192" s="159"/>
      <c r="DC192" s="159"/>
      <c r="DD192" s="159"/>
      <c r="DE192" s="159"/>
      <c r="DF192" s="159"/>
      <c r="DG192" s="159"/>
      <c r="DH192" s="159"/>
      <c r="DI192" s="159"/>
      <c r="DJ192" s="159"/>
      <c r="DK192" s="159"/>
      <c r="DL192" s="159"/>
      <c r="DM192" s="159"/>
      <c r="DN192" s="159"/>
      <c r="DO192" s="159"/>
      <c r="DP192" s="159"/>
      <c r="DQ192" s="159"/>
      <c r="DR192" s="159"/>
      <c r="DS192" s="159"/>
      <c r="DT192" s="159"/>
      <c r="DU192" s="159"/>
      <c r="DV192" s="159"/>
      <c r="DW192" s="159"/>
      <c r="DX192" s="159"/>
      <c r="DY192" s="159"/>
      <c r="DZ192" s="159"/>
      <c r="EA192" s="159"/>
      <c r="EB192" s="159"/>
      <c r="EC192" s="159"/>
      <c r="ED192" s="159"/>
      <c r="EE192" s="159"/>
      <c r="EF192" s="159"/>
      <c r="EG192" s="159"/>
      <c r="EH192" s="159"/>
      <c r="EI192" s="159"/>
      <c r="EJ192" s="159"/>
      <c r="EK192" s="159"/>
      <c r="EL192" s="159"/>
      <c r="EM192" s="159"/>
      <c r="EN192" s="159"/>
      <c r="EO192" s="159"/>
      <c r="EP192" s="159"/>
      <c r="EQ192" s="159"/>
      <c r="ER192" s="159"/>
      <c r="ES192" s="159"/>
      <c r="ET192" s="159"/>
      <c r="EU192" s="159"/>
      <c r="EV192" s="159"/>
      <c r="EW192" s="159"/>
      <c r="EX192" s="159"/>
      <c r="EY192" s="159"/>
      <c r="EZ192" s="159"/>
      <c r="FA192" s="159"/>
      <c r="FB192" s="159"/>
      <c r="FC192" s="159"/>
      <c r="FD192" s="159"/>
      <c r="FE192" s="159"/>
      <c r="FF192" s="159"/>
      <c r="FG192" s="159"/>
      <c r="FH192" s="159"/>
      <c r="FI192" s="159"/>
      <c r="FJ192" s="159"/>
      <c r="FK192" s="159"/>
      <c r="FL192" s="159"/>
      <c r="FM192" s="159"/>
      <c r="FN192" s="159"/>
      <c r="FO192" s="159"/>
      <c r="FP192" s="159"/>
      <c r="FQ192" s="159"/>
      <c r="FR192" s="159"/>
      <c r="FS192" s="159"/>
      <c r="FT192" s="159"/>
      <c r="FU192" s="159"/>
      <c r="FV192" s="159"/>
      <c r="FW192" s="159"/>
      <c r="FX192" s="159"/>
      <c r="FY192" s="159"/>
      <c r="FZ192" s="159"/>
      <c r="GA192" s="159"/>
      <c r="GB192" s="159"/>
      <c r="GC192" s="159"/>
      <c r="GD192" s="159"/>
      <c r="GE192" s="159"/>
      <c r="GF192" s="159"/>
      <c r="GG192" s="159"/>
      <c r="GH192" s="159"/>
      <c r="GI192" s="159"/>
      <c r="GJ192" s="159"/>
      <c r="GK192" s="159"/>
      <c r="GL192" s="159"/>
      <c r="GM192" s="159"/>
      <c r="GN192" s="159"/>
      <c r="GO192" s="159"/>
      <c r="GP192" s="159"/>
      <c r="GQ192" s="159"/>
      <c r="GR192" s="159"/>
      <c r="GS192" s="159"/>
      <c r="GT192" s="159"/>
      <c r="GU192" s="159"/>
      <c r="GV192" s="159"/>
      <c r="GW192" s="159"/>
      <c r="GX192" s="159"/>
      <c r="GY192" s="159"/>
      <c r="GZ192" s="159"/>
      <c r="HA192" s="159"/>
      <c r="HB192" s="159"/>
      <c r="HC192" s="159"/>
      <c r="HD192" s="159"/>
      <c r="HE192" s="159"/>
      <c r="HF192" s="159"/>
      <c r="HG192" s="159"/>
      <c r="HH192" s="159"/>
      <c r="HI192" s="159"/>
      <c r="HJ192" s="159"/>
      <c r="HK192" s="159"/>
      <c r="HL192" s="159"/>
      <c r="HM192" s="159"/>
      <c r="HN192" s="159"/>
      <c r="HO192" s="159"/>
      <c r="HP192" s="159"/>
      <c r="HQ192" s="159"/>
      <c r="HR192" s="159"/>
      <c r="HS192" s="159"/>
      <c r="HT192" s="159"/>
      <c r="HU192" s="159"/>
      <c r="HV192" s="159"/>
      <c r="HW192" s="159"/>
      <c r="HX192" s="159"/>
      <c r="HY192" s="159"/>
      <c r="HZ192" s="159"/>
      <c r="IA192" s="159"/>
      <c r="IB192" s="159"/>
      <c r="IC192" s="159"/>
      <c r="ID192" s="159"/>
      <c r="IE192" s="159"/>
      <c r="IF192" s="159"/>
      <c r="IG192" s="159"/>
      <c r="IH192" s="159"/>
      <c r="II192" s="159"/>
      <c r="IJ192" s="159"/>
      <c r="IK192" s="159"/>
      <c r="IL192" s="159"/>
      <c r="IM192" s="159"/>
      <c r="IN192" s="159"/>
      <c r="IO192" s="159"/>
      <c r="IP192" s="159"/>
      <c r="IQ192" s="159"/>
      <c r="IR192" s="159"/>
      <c r="IS192" s="159"/>
      <c r="IT192" s="159"/>
      <c r="IU192" s="159"/>
      <c r="IV192" s="159"/>
      <c r="IW192" s="159"/>
      <c r="IX192" s="159"/>
      <c r="IY192" s="159"/>
      <c r="IZ192" s="159"/>
      <c r="JA192" s="159"/>
      <c r="JB192" s="159"/>
      <c r="JC192" s="159"/>
      <c r="JD192" s="159"/>
      <c r="JE192" s="159"/>
      <c r="JF192" s="159"/>
      <c r="JG192" s="159"/>
      <c r="JH192" s="159"/>
      <c r="JI192" s="159"/>
      <c r="JJ192" s="159"/>
      <c r="JK192" s="159"/>
      <c r="JL192" s="159"/>
      <c r="JM192" s="159"/>
      <c r="JN192" s="159"/>
      <c r="JO192" s="159"/>
      <c r="JP192" s="159"/>
      <c r="JQ192" s="159"/>
      <c r="JR192" s="159"/>
      <c r="JS192" s="159"/>
      <c r="JT192" s="159"/>
      <c r="JU192" s="159"/>
      <c r="JV192" s="159"/>
      <c r="JW192" s="159"/>
      <c r="JX192" s="159"/>
      <c r="JY192" s="159"/>
      <c r="JZ192" s="159"/>
      <c r="KA192" s="159"/>
      <c r="KB192" s="159"/>
      <c r="KC192" s="159"/>
    </row>
    <row r="193" spans="1:289" s="4" customFormat="1" ht="15.75" x14ac:dyDescent="0.25">
      <c r="A193" s="81" t="s">
        <v>439</v>
      </c>
      <c r="B193" s="25">
        <v>4</v>
      </c>
      <c r="C193" s="3" t="s">
        <v>223</v>
      </c>
      <c r="D193" s="188" t="s">
        <v>163</v>
      </c>
      <c r="E193" s="27">
        <v>12718</v>
      </c>
      <c r="F193" s="197">
        <v>2530367600</v>
      </c>
      <c r="G193" s="27">
        <v>5708</v>
      </c>
      <c r="H193" s="191" t="s">
        <v>0</v>
      </c>
      <c r="I193" s="167" t="s">
        <v>177</v>
      </c>
      <c r="J193" s="3">
        <v>1</v>
      </c>
      <c r="K193" s="36">
        <f t="shared" ref="K193:L195" si="7">(M193*40)*52</f>
        <v>96782.400000000009</v>
      </c>
      <c r="L193" s="207">
        <f t="shared" si="7"/>
        <v>137758.40000000002</v>
      </c>
      <c r="M193" s="33">
        <v>46.53</v>
      </c>
      <c r="N193" s="33">
        <v>66.23</v>
      </c>
      <c r="O193" s="33" t="s">
        <v>375</v>
      </c>
      <c r="P193" s="206" t="s">
        <v>446</v>
      </c>
      <c r="Q193" s="21">
        <v>10</v>
      </c>
      <c r="R193" s="21">
        <v>40</v>
      </c>
      <c r="S193" s="21" t="s">
        <v>56</v>
      </c>
      <c r="T193" s="183"/>
      <c r="U193" s="21">
        <v>0</v>
      </c>
      <c r="V193" s="21" t="s">
        <v>55</v>
      </c>
      <c r="W193" s="21" t="s">
        <v>55</v>
      </c>
      <c r="X193" s="21"/>
      <c r="Y193" s="21" t="s">
        <v>55</v>
      </c>
      <c r="Z193" s="21" t="s">
        <v>32</v>
      </c>
      <c r="AA193" s="21" t="s">
        <v>34</v>
      </c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 t="s">
        <v>55</v>
      </c>
      <c r="AO193" s="21" t="s">
        <v>55</v>
      </c>
      <c r="AP193" s="21" t="s">
        <v>55</v>
      </c>
      <c r="AQ193" s="21" t="s">
        <v>55</v>
      </c>
      <c r="AR193" s="21" t="s">
        <v>55</v>
      </c>
      <c r="AS193" s="21"/>
      <c r="AT193" s="21"/>
      <c r="AU193" s="21" t="s">
        <v>55</v>
      </c>
      <c r="AV193" s="21" t="s">
        <v>55</v>
      </c>
      <c r="AW193" s="163"/>
      <c r="AX193" s="163"/>
      <c r="AY193" s="163"/>
      <c r="AZ193" s="163"/>
      <c r="BA193" s="163"/>
      <c r="BB193" s="162"/>
      <c r="BC193" s="162"/>
      <c r="BD193" s="162"/>
      <c r="BE193" s="162"/>
      <c r="BF193" s="162"/>
      <c r="BG193" s="162"/>
      <c r="BH193" s="162"/>
      <c r="BI193" s="162"/>
      <c r="BJ193" s="162"/>
      <c r="BK193" s="162"/>
      <c r="BL193" s="162"/>
      <c r="BM193" s="162"/>
      <c r="BN193" s="162"/>
      <c r="BO193" s="162"/>
      <c r="BP193" s="162"/>
      <c r="BQ193" s="162"/>
      <c r="BR193" s="162"/>
      <c r="BS193" s="162"/>
      <c r="BT193" s="162"/>
      <c r="BU193" s="162"/>
      <c r="BV193" s="162"/>
      <c r="BW193" s="162"/>
      <c r="BX193" s="162"/>
      <c r="BY193" s="162"/>
      <c r="BZ193" s="162"/>
      <c r="CA193" s="162"/>
      <c r="CB193" s="162"/>
      <c r="CC193" s="162"/>
      <c r="CD193" s="162"/>
      <c r="CE193" s="162"/>
      <c r="CF193" s="162"/>
      <c r="CG193" s="162"/>
      <c r="CH193" s="162"/>
      <c r="CI193" s="162"/>
      <c r="CJ193" s="162"/>
      <c r="CK193" s="162"/>
      <c r="CL193" s="162"/>
      <c r="CM193" s="162"/>
      <c r="CN193" s="162"/>
      <c r="CO193" s="162"/>
      <c r="CP193" s="162"/>
      <c r="CQ193" s="162"/>
      <c r="CR193" s="162"/>
      <c r="CS193" s="162"/>
      <c r="CT193" s="162"/>
      <c r="CU193" s="162"/>
      <c r="CV193" s="162"/>
      <c r="CW193" s="162"/>
      <c r="CX193" s="162"/>
      <c r="CY193" s="162"/>
      <c r="CZ193" s="162"/>
      <c r="DA193" s="162"/>
      <c r="DB193" s="162"/>
      <c r="DC193" s="162"/>
      <c r="DD193" s="162"/>
      <c r="DE193" s="162"/>
      <c r="DF193" s="162"/>
      <c r="DG193" s="162"/>
      <c r="DH193" s="162"/>
      <c r="DI193" s="162"/>
      <c r="DJ193" s="162"/>
      <c r="DK193" s="162"/>
      <c r="DL193" s="162"/>
      <c r="DM193" s="162"/>
      <c r="DN193" s="162"/>
      <c r="DO193" s="162"/>
      <c r="DP193" s="162"/>
      <c r="DQ193" s="162"/>
      <c r="DR193" s="162"/>
      <c r="DS193" s="162"/>
      <c r="DT193" s="162"/>
      <c r="DU193" s="162"/>
      <c r="DV193" s="162"/>
      <c r="DW193" s="162"/>
      <c r="DX193" s="162"/>
      <c r="DY193" s="162"/>
      <c r="DZ193" s="162"/>
      <c r="EA193" s="162"/>
      <c r="EB193" s="162"/>
      <c r="EC193" s="162"/>
      <c r="ED193" s="162"/>
      <c r="EE193" s="162"/>
      <c r="EF193" s="162"/>
      <c r="EG193" s="162"/>
      <c r="EH193" s="162"/>
      <c r="EI193" s="162"/>
      <c r="EJ193" s="162"/>
      <c r="EK193" s="162"/>
      <c r="EL193" s="162"/>
      <c r="EM193" s="162"/>
      <c r="EN193" s="162"/>
      <c r="EO193" s="162"/>
      <c r="EP193" s="162"/>
      <c r="EQ193" s="162"/>
      <c r="ER193" s="162"/>
      <c r="ES193" s="162"/>
      <c r="ET193" s="162"/>
      <c r="EU193" s="162"/>
      <c r="EV193" s="162"/>
      <c r="EW193" s="162"/>
      <c r="EX193" s="162"/>
      <c r="EY193" s="162"/>
      <c r="EZ193" s="162"/>
      <c r="FA193" s="162"/>
      <c r="FB193" s="162"/>
      <c r="FC193" s="162"/>
      <c r="FD193" s="162"/>
      <c r="FE193" s="162"/>
      <c r="FF193" s="162"/>
      <c r="FG193" s="162"/>
      <c r="FH193" s="162"/>
      <c r="FI193" s="162"/>
      <c r="FJ193" s="162"/>
      <c r="FK193" s="162"/>
      <c r="FL193" s="162"/>
      <c r="FM193" s="162"/>
      <c r="FN193" s="162"/>
      <c r="FO193" s="162"/>
      <c r="FP193" s="162"/>
      <c r="FQ193" s="162"/>
      <c r="FR193" s="162"/>
      <c r="FS193" s="162"/>
      <c r="FT193" s="162"/>
      <c r="FU193" s="162"/>
      <c r="FV193" s="162"/>
      <c r="FW193" s="162"/>
      <c r="FX193" s="162"/>
      <c r="FY193" s="162"/>
      <c r="FZ193" s="162"/>
      <c r="GA193" s="162"/>
      <c r="GB193" s="162"/>
      <c r="GC193" s="162"/>
      <c r="GD193" s="162"/>
      <c r="GE193" s="162"/>
      <c r="GF193" s="162"/>
      <c r="GG193" s="162"/>
      <c r="GH193" s="162"/>
      <c r="GI193" s="162"/>
      <c r="GJ193" s="162"/>
      <c r="GK193" s="162"/>
      <c r="GL193" s="162"/>
      <c r="GM193" s="162"/>
      <c r="GN193" s="162"/>
      <c r="GO193" s="162"/>
      <c r="GP193" s="162"/>
      <c r="GQ193" s="162"/>
      <c r="GR193" s="162"/>
      <c r="GS193" s="162"/>
      <c r="GT193" s="162"/>
      <c r="GU193" s="162"/>
      <c r="GV193" s="162"/>
      <c r="GW193" s="162"/>
      <c r="GX193" s="162"/>
      <c r="GY193" s="162"/>
      <c r="GZ193" s="162"/>
      <c r="HA193" s="162"/>
      <c r="HB193" s="162"/>
      <c r="HC193" s="162"/>
      <c r="HD193" s="162"/>
      <c r="HE193" s="162"/>
      <c r="HF193" s="162"/>
      <c r="HG193" s="162"/>
      <c r="HH193" s="162"/>
      <c r="HI193" s="162"/>
      <c r="HJ193" s="162"/>
      <c r="HK193" s="162"/>
      <c r="HL193" s="162"/>
      <c r="HM193" s="162"/>
      <c r="HN193" s="162"/>
      <c r="HO193" s="162"/>
      <c r="HP193" s="162"/>
      <c r="HQ193" s="162"/>
      <c r="HR193" s="162"/>
      <c r="HS193" s="162"/>
      <c r="HT193" s="162"/>
      <c r="HU193" s="162"/>
      <c r="HV193" s="162"/>
      <c r="HW193" s="162"/>
      <c r="HX193" s="162"/>
      <c r="HY193" s="162"/>
      <c r="HZ193" s="162"/>
      <c r="IA193" s="162"/>
      <c r="IB193" s="162"/>
      <c r="IC193" s="162"/>
      <c r="ID193" s="162"/>
      <c r="IE193" s="162"/>
      <c r="IF193" s="162"/>
      <c r="IG193" s="162"/>
      <c r="IH193" s="162"/>
      <c r="II193" s="162"/>
      <c r="IJ193" s="162"/>
      <c r="IK193" s="162"/>
      <c r="IL193" s="162"/>
      <c r="IM193" s="162"/>
      <c r="IN193" s="162"/>
      <c r="IO193" s="162"/>
      <c r="IP193" s="162"/>
      <c r="IQ193" s="162"/>
      <c r="IR193" s="162"/>
      <c r="IS193" s="162"/>
      <c r="IT193" s="162"/>
      <c r="IU193" s="162"/>
      <c r="IV193" s="162"/>
      <c r="IW193" s="162"/>
      <c r="IX193" s="162"/>
      <c r="IY193" s="162"/>
      <c r="IZ193" s="162"/>
      <c r="JA193" s="162"/>
      <c r="JB193" s="162"/>
      <c r="JC193" s="162"/>
      <c r="JD193" s="162"/>
      <c r="JE193" s="162"/>
      <c r="JF193" s="162"/>
      <c r="JG193" s="162"/>
      <c r="JH193" s="162"/>
      <c r="JI193" s="162"/>
      <c r="JJ193" s="162"/>
      <c r="JK193" s="162"/>
      <c r="JL193" s="162"/>
      <c r="JM193" s="162"/>
      <c r="JN193" s="162"/>
      <c r="JO193" s="162"/>
      <c r="JP193" s="162"/>
      <c r="JQ193" s="162"/>
      <c r="JR193" s="162"/>
      <c r="JS193" s="162"/>
      <c r="JT193" s="162"/>
      <c r="JU193" s="162"/>
      <c r="JV193" s="162"/>
      <c r="JW193" s="162"/>
      <c r="JX193" s="162"/>
      <c r="JY193" s="162"/>
      <c r="JZ193" s="162"/>
      <c r="KA193" s="162"/>
      <c r="KB193" s="162"/>
      <c r="KC193" s="162"/>
    </row>
    <row r="194" spans="1:289" s="4" customFormat="1" ht="15.75" x14ac:dyDescent="0.25">
      <c r="A194" s="81" t="s">
        <v>439</v>
      </c>
      <c r="B194" s="25">
        <v>4</v>
      </c>
      <c r="C194" s="3" t="s">
        <v>223</v>
      </c>
      <c r="D194" s="188" t="s">
        <v>163</v>
      </c>
      <c r="E194" s="27">
        <v>12718</v>
      </c>
      <c r="F194" s="197">
        <v>2530367600</v>
      </c>
      <c r="G194" s="27">
        <v>5708</v>
      </c>
      <c r="H194" s="191" t="s">
        <v>1</v>
      </c>
      <c r="I194" s="167" t="s">
        <v>177</v>
      </c>
      <c r="J194" s="3">
        <v>1</v>
      </c>
      <c r="K194" s="36">
        <f t="shared" si="7"/>
        <v>73840</v>
      </c>
      <c r="L194" s="207">
        <f t="shared" si="7"/>
        <v>105102.40000000001</v>
      </c>
      <c r="M194" s="33">
        <v>35.5</v>
      </c>
      <c r="N194" s="33">
        <v>50.53</v>
      </c>
      <c r="O194" s="33" t="s">
        <v>375</v>
      </c>
      <c r="P194" s="206" t="s">
        <v>446</v>
      </c>
      <c r="Q194" s="192">
        <v>10</v>
      </c>
      <c r="R194" s="165">
        <v>40</v>
      </c>
      <c r="S194" s="165" t="s">
        <v>262</v>
      </c>
      <c r="T194" s="192" t="s">
        <v>27</v>
      </c>
      <c r="U194" s="192"/>
      <c r="V194" s="165" t="s">
        <v>262</v>
      </c>
      <c r="W194" s="192"/>
      <c r="X194" s="192" t="s">
        <v>56</v>
      </c>
      <c r="Y194" s="165" t="s">
        <v>262</v>
      </c>
      <c r="Z194" s="165" t="s">
        <v>33</v>
      </c>
      <c r="AA194" s="165" t="s">
        <v>35</v>
      </c>
      <c r="AB194" s="165" t="s">
        <v>262</v>
      </c>
      <c r="AC194" s="165" t="s">
        <v>262</v>
      </c>
      <c r="AD194" s="165" t="s">
        <v>262</v>
      </c>
      <c r="AE194" s="165" t="s">
        <v>262</v>
      </c>
      <c r="AF194" s="165" t="s">
        <v>262</v>
      </c>
      <c r="AG194" s="165" t="s">
        <v>262</v>
      </c>
      <c r="AH194" s="165" t="s">
        <v>262</v>
      </c>
      <c r="AI194" s="165" t="s">
        <v>262</v>
      </c>
      <c r="AJ194" s="165" t="s">
        <v>262</v>
      </c>
      <c r="AK194" s="165" t="s">
        <v>262</v>
      </c>
      <c r="AL194" s="165" t="s">
        <v>262</v>
      </c>
      <c r="AM194" s="165" t="s">
        <v>262</v>
      </c>
      <c r="AN194" s="165" t="s">
        <v>262</v>
      </c>
      <c r="AO194" s="165" t="s">
        <v>262</v>
      </c>
      <c r="AP194" s="165" t="s">
        <v>262</v>
      </c>
      <c r="AQ194" s="165" t="s">
        <v>262</v>
      </c>
      <c r="AR194" s="165" t="s">
        <v>262</v>
      </c>
      <c r="AS194" s="165" t="s">
        <v>262</v>
      </c>
      <c r="AT194" s="165" t="s">
        <v>262</v>
      </c>
      <c r="AU194" s="165" t="s">
        <v>262</v>
      </c>
      <c r="AV194" s="165" t="s">
        <v>262</v>
      </c>
      <c r="AW194" s="163"/>
      <c r="AX194" s="163"/>
      <c r="AY194" s="163"/>
      <c r="AZ194" s="163"/>
      <c r="BA194" s="163"/>
      <c r="BB194" s="162"/>
      <c r="BC194" s="162"/>
      <c r="BD194" s="162"/>
      <c r="BE194" s="162"/>
      <c r="BF194" s="162"/>
      <c r="BG194" s="162"/>
      <c r="BH194" s="162"/>
      <c r="BI194" s="162"/>
      <c r="BJ194" s="162"/>
      <c r="BK194" s="162"/>
      <c r="BL194" s="162"/>
      <c r="BM194" s="162"/>
      <c r="BN194" s="162"/>
      <c r="BO194" s="162"/>
      <c r="BP194" s="162"/>
      <c r="BQ194" s="162"/>
      <c r="BR194" s="162"/>
      <c r="BS194" s="162"/>
      <c r="BT194" s="162"/>
      <c r="BU194" s="162"/>
      <c r="BV194" s="162"/>
      <c r="BW194" s="162"/>
      <c r="BX194" s="162"/>
      <c r="BY194" s="162"/>
      <c r="BZ194" s="162"/>
      <c r="CA194" s="162"/>
      <c r="CB194" s="162"/>
      <c r="CC194" s="162"/>
      <c r="CD194" s="162"/>
      <c r="CE194" s="162"/>
      <c r="CF194" s="162"/>
      <c r="CG194" s="162"/>
      <c r="CH194" s="162"/>
      <c r="CI194" s="162"/>
      <c r="CJ194" s="162"/>
      <c r="CK194" s="162"/>
      <c r="CL194" s="162"/>
      <c r="CM194" s="162"/>
      <c r="CN194" s="162"/>
      <c r="CO194" s="162"/>
      <c r="CP194" s="162"/>
      <c r="CQ194" s="162"/>
      <c r="CR194" s="162"/>
      <c r="CS194" s="162"/>
      <c r="CT194" s="162"/>
      <c r="CU194" s="162"/>
      <c r="CV194" s="162"/>
      <c r="CW194" s="162"/>
      <c r="CX194" s="162"/>
      <c r="CY194" s="162"/>
      <c r="CZ194" s="162"/>
      <c r="DA194" s="162"/>
      <c r="DB194" s="162"/>
      <c r="DC194" s="162"/>
      <c r="DD194" s="162"/>
      <c r="DE194" s="162"/>
      <c r="DF194" s="162"/>
      <c r="DG194" s="162"/>
      <c r="DH194" s="162"/>
      <c r="DI194" s="162"/>
      <c r="DJ194" s="162"/>
      <c r="DK194" s="162"/>
      <c r="DL194" s="162"/>
      <c r="DM194" s="162"/>
      <c r="DN194" s="162"/>
      <c r="DO194" s="162"/>
      <c r="DP194" s="162"/>
      <c r="DQ194" s="162"/>
      <c r="DR194" s="162"/>
      <c r="DS194" s="162"/>
      <c r="DT194" s="162"/>
      <c r="DU194" s="162"/>
      <c r="DV194" s="162"/>
      <c r="DW194" s="162"/>
      <c r="DX194" s="162"/>
      <c r="DY194" s="162"/>
      <c r="DZ194" s="162"/>
      <c r="EA194" s="162"/>
      <c r="EB194" s="162"/>
      <c r="EC194" s="162"/>
      <c r="ED194" s="162"/>
      <c r="EE194" s="162"/>
      <c r="EF194" s="162"/>
      <c r="EG194" s="162"/>
      <c r="EH194" s="162"/>
      <c r="EI194" s="162"/>
      <c r="EJ194" s="162"/>
      <c r="EK194" s="162"/>
      <c r="EL194" s="162"/>
      <c r="EM194" s="162"/>
      <c r="EN194" s="162"/>
      <c r="EO194" s="162"/>
      <c r="EP194" s="162"/>
      <c r="EQ194" s="162"/>
      <c r="ER194" s="162"/>
      <c r="ES194" s="162"/>
      <c r="ET194" s="162"/>
      <c r="EU194" s="162"/>
      <c r="EV194" s="162"/>
      <c r="EW194" s="162"/>
      <c r="EX194" s="162"/>
      <c r="EY194" s="162"/>
      <c r="EZ194" s="162"/>
      <c r="FA194" s="162"/>
      <c r="FB194" s="162"/>
      <c r="FC194" s="162"/>
      <c r="FD194" s="162"/>
      <c r="FE194" s="162"/>
      <c r="FF194" s="162"/>
      <c r="FG194" s="162"/>
      <c r="FH194" s="162"/>
      <c r="FI194" s="162"/>
      <c r="FJ194" s="162"/>
      <c r="FK194" s="162"/>
      <c r="FL194" s="162"/>
      <c r="FM194" s="162"/>
      <c r="FN194" s="162"/>
      <c r="FO194" s="162"/>
      <c r="FP194" s="162"/>
      <c r="FQ194" s="162"/>
      <c r="FR194" s="162"/>
      <c r="FS194" s="162"/>
      <c r="FT194" s="162"/>
      <c r="FU194" s="162"/>
      <c r="FV194" s="162"/>
      <c r="FW194" s="162"/>
      <c r="FX194" s="162"/>
      <c r="FY194" s="162"/>
      <c r="FZ194" s="162"/>
      <c r="GA194" s="162"/>
      <c r="GB194" s="162"/>
      <c r="GC194" s="162"/>
      <c r="GD194" s="162"/>
      <c r="GE194" s="162"/>
      <c r="GF194" s="162"/>
      <c r="GG194" s="162"/>
      <c r="GH194" s="162"/>
      <c r="GI194" s="162"/>
      <c r="GJ194" s="162"/>
      <c r="GK194" s="162"/>
      <c r="GL194" s="162"/>
      <c r="GM194" s="162"/>
      <c r="GN194" s="162"/>
      <c r="GO194" s="162"/>
      <c r="GP194" s="162"/>
      <c r="GQ194" s="162"/>
      <c r="GR194" s="162"/>
      <c r="GS194" s="162"/>
      <c r="GT194" s="162"/>
      <c r="GU194" s="162"/>
      <c r="GV194" s="162"/>
      <c r="GW194" s="162"/>
      <c r="GX194" s="162"/>
      <c r="GY194" s="162"/>
      <c r="GZ194" s="162"/>
      <c r="HA194" s="162"/>
      <c r="HB194" s="162"/>
      <c r="HC194" s="162"/>
      <c r="HD194" s="162"/>
      <c r="HE194" s="162"/>
      <c r="HF194" s="162"/>
      <c r="HG194" s="162"/>
      <c r="HH194" s="162"/>
      <c r="HI194" s="162"/>
      <c r="HJ194" s="162"/>
      <c r="HK194" s="162"/>
      <c r="HL194" s="162"/>
      <c r="HM194" s="162"/>
      <c r="HN194" s="162"/>
      <c r="HO194" s="162"/>
      <c r="HP194" s="162"/>
      <c r="HQ194" s="162"/>
      <c r="HR194" s="162"/>
      <c r="HS194" s="162"/>
      <c r="HT194" s="162"/>
      <c r="HU194" s="162"/>
      <c r="HV194" s="162"/>
      <c r="HW194" s="162"/>
      <c r="HX194" s="162"/>
      <c r="HY194" s="162"/>
      <c r="HZ194" s="162"/>
      <c r="IA194" s="162"/>
      <c r="IB194" s="162"/>
      <c r="IC194" s="162"/>
      <c r="ID194" s="162"/>
      <c r="IE194" s="162"/>
      <c r="IF194" s="162"/>
      <c r="IG194" s="162"/>
      <c r="IH194" s="162"/>
      <c r="II194" s="162"/>
      <c r="IJ194" s="162"/>
      <c r="IK194" s="162"/>
      <c r="IL194" s="162"/>
      <c r="IM194" s="162"/>
      <c r="IN194" s="162"/>
      <c r="IO194" s="162"/>
      <c r="IP194" s="162"/>
      <c r="IQ194" s="162"/>
      <c r="IR194" s="162"/>
      <c r="IS194" s="162"/>
      <c r="IT194" s="162"/>
      <c r="IU194" s="162"/>
      <c r="IV194" s="162"/>
      <c r="IW194" s="162"/>
      <c r="IX194" s="162"/>
      <c r="IY194" s="162"/>
      <c r="IZ194" s="162"/>
      <c r="JA194" s="162"/>
      <c r="JB194" s="162"/>
      <c r="JC194" s="162"/>
      <c r="JD194" s="162"/>
      <c r="JE194" s="162"/>
      <c r="JF194" s="162"/>
      <c r="JG194" s="162"/>
      <c r="JH194" s="162"/>
      <c r="JI194" s="162"/>
      <c r="JJ194" s="162"/>
      <c r="JK194" s="162"/>
      <c r="JL194" s="162"/>
      <c r="JM194" s="162"/>
      <c r="JN194" s="162"/>
      <c r="JO194" s="162"/>
      <c r="JP194" s="162"/>
      <c r="JQ194" s="162"/>
      <c r="JR194" s="162"/>
      <c r="JS194" s="162"/>
      <c r="JT194" s="162"/>
      <c r="JU194" s="162"/>
      <c r="JV194" s="162"/>
      <c r="JW194" s="162"/>
      <c r="JX194" s="162"/>
      <c r="JY194" s="162"/>
      <c r="JZ194" s="162"/>
      <c r="KA194" s="162"/>
      <c r="KB194" s="162"/>
      <c r="KC194" s="162"/>
    </row>
    <row r="195" spans="1:289" s="4" customFormat="1" ht="15.75" x14ac:dyDescent="0.25">
      <c r="A195" s="81" t="s">
        <v>439</v>
      </c>
      <c r="B195" s="25">
        <v>4</v>
      </c>
      <c r="C195" s="3" t="s">
        <v>223</v>
      </c>
      <c r="D195" s="188" t="s">
        <v>163</v>
      </c>
      <c r="E195" s="27">
        <v>12718</v>
      </c>
      <c r="F195" s="197">
        <v>2530367600</v>
      </c>
      <c r="G195" s="27">
        <v>5708</v>
      </c>
      <c r="H195" s="191" t="s">
        <v>61</v>
      </c>
      <c r="I195" s="167" t="s">
        <v>173</v>
      </c>
      <c r="J195" s="3">
        <v>2</v>
      </c>
      <c r="K195" s="36">
        <f t="shared" si="7"/>
        <v>61422.400000000001</v>
      </c>
      <c r="L195" s="207">
        <f t="shared" si="7"/>
        <v>87422.400000000009</v>
      </c>
      <c r="M195" s="33">
        <v>29.53</v>
      </c>
      <c r="N195" s="33">
        <v>42.03</v>
      </c>
      <c r="O195" s="33" t="s">
        <v>375</v>
      </c>
      <c r="P195" s="206" t="s">
        <v>446</v>
      </c>
      <c r="Q195" s="192">
        <v>10</v>
      </c>
      <c r="R195" s="165">
        <v>40</v>
      </c>
      <c r="S195" s="165" t="s">
        <v>262</v>
      </c>
      <c r="T195" s="192" t="s">
        <v>28</v>
      </c>
      <c r="U195" s="192"/>
      <c r="V195" s="165" t="s">
        <v>262</v>
      </c>
      <c r="W195" s="192"/>
      <c r="X195" s="192" t="s">
        <v>56</v>
      </c>
      <c r="Y195" s="165" t="s">
        <v>262</v>
      </c>
      <c r="Z195" s="165" t="s">
        <v>33</v>
      </c>
      <c r="AA195" s="165" t="s">
        <v>35</v>
      </c>
      <c r="AB195" s="165" t="s">
        <v>262</v>
      </c>
      <c r="AC195" s="165" t="s">
        <v>262</v>
      </c>
      <c r="AD195" s="165"/>
      <c r="AE195" s="165" t="s">
        <v>262</v>
      </c>
      <c r="AF195" s="165"/>
      <c r="AG195" s="165" t="s">
        <v>262</v>
      </c>
      <c r="AH195" s="165" t="s">
        <v>262</v>
      </c>
      <c r="AI195" s="165" t="s">
        <v>262</v>
      </c>
      <c r="AJ195" s="165" t="s">
        <v>262</v>
      </c>
      <c r="AK195" s="165" t="s">
        <v>262</v>
      </c>
      <c r="AL195" s="165" t="s">
        <v>262</v>
      </c>
      <c r="AM195" s="165" t="s">
        <v>262</v>
      </c>
      <c r="AN195" s="165" t="s">
        <v>262</v>
      </c>
      <c r="AO195" s="165" t="s">
        <v>262</v>
      </c>
      <c r="AP195" s="165" t="s">
        <v>262</v>
      </c>
      <c r="AQ195" s="165" t="s">
        <v>262</v>
      </c>
      <c r="AR195" s="165" t="s">
        <v>262</v>
      </c>
      <c r="AS195" s="165" t="s">
        <v>262</v>
      </c>
      <c r="AT195" s="165" t="s">
        <v>262</v>
      </c>
      <c r="AU195" s="165" t="s">
        <v>262</v>
      </c>
      <c r="AV195" s="165" t="s">
        <v>262</v>
      </c>
      <c r="AW195" s="163"/>
      <c r="AX195" s="163"/>
      <c r="AY195" s="163"/>
      <c r="AZ195" s="163"/>
      <c r="BA195" s="163"/>
      <c r="BB195" s="162"/>
      <c r="BC195" s="162"/>
      <c r="BD195" s="162"/>
      <c r="BE195" s="162"/>
      <c r="BF195" s="162"/>
      <c r="BG195" s="162"/>
      <c r="BH195" s="162"/>
      <c r="BI195" s="162"/>
      <c r="BJ195" s="162"/>
      <c r="BK195" s="162"/>
      <c r="BL195" s="162"/>
      <c r="BM195" s="162"/>
      <c r="BN195" s="162"/>
      <c r="BO195" s="162"/>
      <c r="BP195" s="162"/>
      <c r="BQ195" s="162"/>
      <c r="BR195" s="162"/>
      <c r="BS195" s="162"/>
      <c r="BT195" s="162"/>
      <c r="BU195" s="162"/>
      <c r="BV195" s="162"/>
      <c r="BW195" s="162"/>
      <c r="BX195" s="162"/>
      <c r="BY195" s="162"/>
      <c r="BZ195" s="162"/>
      <c r="CA195" s="162"/>
      <c r="CB195" s="162"/>
      <c r="CC195" s="162"/>
      <c r="CD195" s="162"/>
      <c r="CE195" s="162"/>
      <c r="CF195" s="162"/>
      <c r="CG195" s="162"/>
      <c r="CH195" s="162"/>
      <c r="CI195" s="162"/>
      <c r="CJ195" s="162"/>
      <c r="CK195" s="162"/>
      <c r="CL195" s="162"/>
      <c r="CM195" s="162"/>
      <c r="CN195" s="162"/>
      <c r="CO195" s="162"/>
      <c r="CP195" s="162"/>
      <c r="CQ195" s="162"/>
      <c r="CR195" s="162"/>
      <c r="CS195" s="162"/>
      <c r="CT195" s="162"/>
      <c r="CU195" s="162"/>
      <c r="CV195" s="162"/>
      <c r="CW195" s="162"/>
      <c r="CX195" s="162"/>
      <c r="CY195" s="162"/>
      <c r="CZ195" s="162"/>
      <c r="DA195" s="162"/>
      <c r="DB195" s="162"/>
      <c r="DC195" s="162"/>
      <c r="DD195" s="162"/>
      <c r="DE195" s="162"/>
      <c r="DF195" s="162"/>
      <c r="DG195" s="162"/>
      <c r="DH195" s="162"/>
      <c r="DI195" s="162"/>
      <c r="DJ195" s="162"/>
      <c r="DK195" s="162"/>
      <c r="DL195" s="162"/>
      <c r="DM195" s="162"/>
      <c r="DN195" s="162"/>
      <c r="DO195" s="162"/>
      <c r="DP195" s="162"/>
      <c r="DQ195" s="162"/>
      <c r="DR195" s="162"/>
      <c r="DS195" s="162"/>
      <c r="DT195" s="162"/>
      <c r="DU195" s="162"/>
      <c r="DV195" s="162"/>
      <c r="DW195" s="162"/>
      <c r="DX195" s="162"/>
      <c r="DY195" s="162"/>
      <c r="DZ195" s="162"/>
      <c r="EA195" s="162"/>
      <c r="EB195" s="162"/>
      <c r="EC195" s="162"/>
      <c r="ED195" s="162"/>
      <c r="EE195" s="162"/>
      <c r="EF195" s="162"/>
      <c r="EG195" s="162"/>
      <c r="EH195" s="162"/>
      <c r="EI195" s="162"/>
      <c r="EJ195" s="162"/>
      <c r="EK195" s="162"/>
      <c r="EL195" s="162"/>
      <c r="EM195" s="162"/>
      <c r="EN195" s="162"/>
      <c r="EO195" s="162"/>
      <c r="EP195" s="162"/>
      <c r="EQ195" s="162"/>
      <c r="ER195" s="162"/>
      <c r="ES195" s="162"/>
      <c r="ET195" s="162"/>
      <c r="EU195" s="162"/>
      <c r="EV195" s="162"/>
      <c r="EW195" s="162"/>
      <c r="EX195" s="162"/>
      <c r="EY195" s="162"/>
      <c r="EZ195" s="162"/>
      <c r="FA195" s="162"/>
      <c r="FB195" s="162"/>
      <c r="FC195" s="162"/>
      <c r="FD195" s="162"/>
      <c r="FE195" s="162"/>
      <c r="FF195" s="162"/>
      <c r="FG195" s="162"/>
      <c r="FH195" s="162"/>
      <c r="FI195" s="162"/>
      <c r="FJ195" s="162"/>
      <c r="FK195" s="162"/>
      <c r="FL195" s="162"/>
      <c r="FM195" s="162"/>
      <c r="FN195" s="162"/>
      <c r="FO195" s="162"/>
      <c r="FP195" s="162"/>
      <c r="FQ195" s="162"/>
      <c r="FR195" s="162"/>
      <c r="FS195" s="162"/>
      <c r="FT195" s="162"/>
      <c r="FU195" s="162"/>
      <c r="FV195" s="162"/>
      <c r="FW195" s="162"/>
      <c r="FX195" s="162"/>
      <c r="FY195" s="162"/>
      <c r="FZ195" s="162"/>
      <c r="GA195" s="162"/>
      <c r="GB195" s="162"/>
      <c r="GC195" s="162"/>
      <c r="GD195" s="162"/>
      <c r="GE195" s="162"/>
      <c r="GF195" s="162"/>
      <c r="GG195" s="162"/>
      <c r="GH195" s="162"/>
      <c r="GI195" s="162"/>
      <c r="GJ195" s="162"/>
      <c r="GK195" s="162"/>
      <c r="GL195" s="162"/>
      <c r="GM195" s="162"/>
      <c r="GN195" s="162"/>
      <c r="GO195" s="162"/>
      <c r="GP195" s="162"/>
      <c r="GQ195" s="162"/>
      <c r="GR195" s="162"/>
      <c r="GS195" s="162"/>
      <c r="GT195" s="162"/>
      <c r="GU195" s="162"/>
      <c r="GV195" s="162"/>
      <c r="GW195" s="162"/>
      <c r="GX195" s="162"/>
      <c r="GY195" s="162"/>
      <c r="GZ195" s="162"/>
      <c r="HA195" s="162"/>
      <c r="HB195" s="162"/>
      <c r="HC195" s="162"/>
      <c r="HD195" s="162"/>
      <c r="HE195" s="162"/>
      <c r="HF195" s="162"/>
      <c r="HG195" s="162"/>
      <c r="HH195" s="162"/>
      <c r="HI195" s="162"/>
      <c r="HJ195" s="162"/>
      <c r="HK195" s="162"/>
      <c r="HL195" s="162"/>
      <c r="HM195" s="162"/>
      <c r="HN195" s="162"/>
      <c r="HO195" s="162"/>
      <c r="HP195" s="162"/>
      <c r="HQ195" s="162"/>
      <c r="HR195" s="162"/>
      <c r="HS195" s="162"/>
      <c r="HT195" s="162"/>
      <c r="HU195" s="162"/>
      <c r="HV195" s="162"/>
      <c r="HW195" s="162"/>
      <c r="HX195" s="162"/>
      <c r="HY195" s="162"/>
      <c r="HZ195" s="162"/>
      <c r="IA195" s="162"/>
      <c r="IB195" s="162"/>
      <c r="IC195" s="162"/>
      <c r="ID195" s="162"/>
      <c r="IE195" s="162"/>
      <c r="IF195" s="162"/>
      <c r="IG195" s="162"/>
      <c r="IH195" s="162"/>
      <c r="II195" s="162"/>
      <c r="IJ195" s="162"/>
      <c r="IK195" s="162"/>
      <c r="IL195" s="162"/>
      <c r="IM195" s="162"/>
      <c r="IN195" s="162"/>
      <c r="IO195" s="162"/>
      <c r="IP195" s="162"/>
      <c r="IQ195" s="162"/>
      <c r="IR195" s="162"/>
      <c r="IS195" s="162"/>
      <c r="IT195" s="162"/>
      <c r="IU195" s="162"/>
      <c r="IV195" s="162"/>
      <c r="IW195" s="162"/>
      <c r="IX195" s="162"/>
      <c r="IY195" s="162"/>
      <c r="IZ195" s="162"/>
      <c r="JA195" s="162"/>
      <c r="JB195" s="162"/>
      <c r="JC195" s="162"/>
      <c r="JD195" s="162"/>
      <c r="JE195" s="162"/>
      <c r="JF195" s="162"/>
      <c r="JG195" s="162"/>
      <c r="JH195" s="162"/>
      <c r="JI195" s="162"/>
      <c r="JJ195" s="162"/>
      <c r="JK195" s="162"/>
      <c r="JL195" s="162"/>
      <c r="JM195" s="162"/>
      <c r="JN195" s="162"/>
      <c r="JO195" s="162"/>
      <c r="JP195" s="162"/>
      <c r="JQ195" s="162"/>
      <c r="JR195" s="162"/>
      <c r="JS195" s="162"/>
      <c r="JT195" s="162"/>
      <c r="JU195" s="162"/>
      <c r="JV195" s="162"/>
      <c r="JW195" s="162"/>
      <c r="JX195" s="162"/>
      <c r="JY195" s="162"/>
      <c r="JZ195" s="162"/>
      <c r="KA195" s="162"/>
      <c r="KB195" s="162"/>
      <c r="KC195" s="162"/>
    </row>
    <row r="196" spans="1:289" s="108" customFormat="1" x14ac:dyDescent="0.25">
      <c r="A196" s="269"/>
      <c r="B196" s="195">
        <v>4</v>
      </c>
      <c r="C196" s="165" t="s">
        <v>223</v>
      </c>
      <c r="D196" s="187" t="s">
        <v>197</v>
      </c>
      <c r="E196" s="72"/>
      <c r="F196" s="241">
        <v>17090903100</v>
      </c>
      <c r="G196" s="197">
        <v>67270</v>
      </c>
      <c r="H196" s="73" t="s">
        <v>385</v>
      </c>
      <c r="I196" s="73"/>
      <c r="J196" s="72">
        <v>1</v>
      </c>
      <c r="K196" s="239">
        <v>116030</v>
      </c>
      <c r="L196" s="240">
        <v>174046</v>
      </c>
      <c r="M196" s="213">
        <v>55.78</v>
      </c>
      <c r="N196" s="272">
        <v>83.68</v>
      </c>
      <c r="O196" s="227"/>
      <c r="P196" s="227"/>
      <c r="Q196" s="75">
        <v>10</v>
      </c>
      <c r="R196" s="72">
        <v>40</v>
      </c>
      <c r="S196" s="72" t="s">
        <v>262</v>
      </c>
      <c r="T196" s="75" t="s">
        <v>229</v>
      </c>
      <c r="U196" s="75"/>
      <c r="V196" s="72" t="s">
        <v>262</v>
      </c>
      <c r="W196" s="75"/>
      <c r="X196" s="75" t="s">
        <v>31</v>
      </c>
      <c r="Y196" s="72" t="s">
        <v>262</v>
      </c>
      <c r="Z196" s="72" t="s">
        <v>33</v>
      </c>
      <c r="AA196" s="72" t="s">
        <v>35</v>
      </c>
      <c r="AB196" s="72" t="s">
        <v>262</v>
      </c>
      <c r="AC196" s="72"/>
      <c r="AD196" s="72"/>
      <c r="AE196" s="72"/>
      <c r="AF196" s="72"/>
      <c r="AG196" s="72"/>
      <c r="AH196" s="72" t="s">
        <v>262</v>
      </c>
      <c r="AI196" s="72" t="s">
        <v>262</v>
      </c>
      <c r="AJ196" s="72" t="s">
        <v>262</v>
      </c>
      <c r="AK196" s="72"/>
      <c r="AL196" s="72"/>
      <c r="AM196" s="72"/>
      <c r="AN196" s="72"/>
      <c r="AO196" s="72"/>
      <c r="AP196" s="72"/>
      <c r="AQ196" s="72"/>
      <c r="AR196" s="72" t="s">
        <v>262</v>
      </c>
      <c r="AS196" s="72"/>
      <c r="AT196" s="72"/>
      <c r="AU196" s="72" t="s">
        <v>262</v>
      </c>
      <c r="AV196" s="72" t="s">
        <v>262</v>
      </c>
      <c r="AW196" s="163"/>
      <c r="AX196" s="163"/>
      <c r="AY196" s="163"/>
      <c r="AZ196" s="163"/>
      <c r="BA196" s="163"/>
      <c r="BB196" s="162"/>
      <c r="BC196" s="162"/>
      <c r="BD196" s="162"/>
      <c r="BE196" s="162"/>
      <c r="BF196" s="162"/>
      <c r="BG196" s="162"/>
      <c r="BH196" s="162"/>
      <c r="BI196" s="162"/>
      <c r="BJ196" s="162"/>
      <c r="BK196" s="162"/>
      <c r="BL196" s="162"/>
      <c r="BM196" s="162"/>
      <c r="BN196" s="162"/>
      <c r="BO196" s="162"/>
      <c r="BP196" s="162"/>
      <c r="BQ196" s="162"/>
      <c r="BR196" s="162"/>
      <c r="BS196" s="162"/>
      <c r="BT196" s="162"/>
      <c r="BU196" s="162"/>
      <c r="BV196" s="162"/>
      <c r="BW196" s="162"/>
      <c r="BX196" s="162"/>
      <c r="BY196" s="162"/>
      <c r="BZ196" s="162"/>
      <c r="CA196" s="162"/>
      <c r="CB196" s="162"/>
      <c r="CC196" s="162"/>
      <c r="CD196" s="162"/>
      <c r="CE196" s="162"/>
      <c r="CF196" s="162"/>
      <c r="CG196" s="162"/>
      <c r="CH196" s="162"/>
      <c r="CI196" s="162"/>
      <c r="CJ196" s="162"/>
      <c r="CK196" s="162"/>
      <c r="CL196" s="162"/>
      <c r="CM196" s="162"/>
      <c r="CN196" s="162"/>
      <c r="CO196" s="162"/>
      <c r="CP196" s="162"/>
      <c r="CQ196" s="162"/>
      <c r="CR196" s="162"/>
      <c r="CS196" s="162"/>
      <c r="CT196" s="162"/>
      <c r="CU196" s="162"/>
      <c r="CV196" s="162"/>
      <c r="CW196" s="162"/>
      <c r="CX196" s="162"/>
      <c r="CY196" s="162"/>
      <c r="CZ196" s="162"/>
      <c r="DA196" s="162"/>
      <c r="DB196" s="162"/>
      <c r="DC196" s="162"/>
      <c r="DD196" s="162"/>
      <c r="DE196" s="162"/>
      <c r="DF196" s="162"/>
      <c r="DG196" s="162"/>
      <c r="DH196" s="162"/>
      <c r="DI196" s="162"/>
      <c r="DJ196" s="162"/>
      <c r="DK196" s="162"/>
      <c r="DL196" s="162"/>
      <c r="DM196" s="162"/>
      <c r="DN196" s="162"/>
      <c r="DO196" s="162"/>
      <c r="DP196" s="162"/>
      <c r="DQ196" s="162"/>
      <c r="DR196" s="162"/>
      <c r="DS196" s="162"/>
      <c r="DT196" s="162"/>
      <c r="DU196" s="162"/>
      <c r="DV196" s="162"/>
      <c r="DW196" s="162"/>
      <c r="DX196" s="162"/>
      <c r="DY196" s="162"/>
      <c r="DZ196" s="162"/>
      <c r="EA196" s="162"/>
      <c r="EB196" s="162"/>
      <c r="EC196" s="162"/>
      <c r="ED196" s="162"/>
      <c r="EE196" s="162"/>
      <c r="EF196" s="162"/>
      <c r="EG196" s="162"/>
      <c r="EH196" s="162"/>
      <c r="EI196" s="162"/>
      <c r="EJ196" s="162"/>
      <c r="EK196" s="162"/>
      <c r="EL196" s="162"/>
      <c r="EM196" s="162"/>
      <c r="EN196" s="162"/>
      <c r="EO196" s="162"/>
      <c r="EP196" s="162"/>
      <c r="EQ196" s="162"/>
      <c r="ER196" s="162"/>
      <c r="ES196" s="162"/>
      <c r="ET196" s="162"/>
      <c r="EU196" s="162"/>
      <c r="EV196" s="162"/>
      <c r="EW196" s="162"/>
      <c r="EX196" s="162"/>
      <c r="EY196" s="162"/>
      <c r="EZ196" s="162"/>
      <c r="FA196" s="162"/>
      <c r="FB196" s="162"/>
      <c r="FC196" s="162"/>
      <c r="FD196" s="162"/>
      <c r="FE196" s="162"/>
      <c r="FF196" s="162"/>
      <c r="FG196" s="162"/>
      <c r="FH196" s="162"/>
      <c r="FI196" s="162"/>
      <c r="FJ196" s="162"/>
      <c r="FK196" s="162"/>
      <c r="FL196" s="162"/>
      <c r="FM196" s="162"/>
      <c r="FN196" s="162"/>
      <c r="FO196" s="162"/>
      <c r="FP196" s="162"/>
      <c r="FQ196" s="162"/>
      <c r="FR196" s="162"/>
      <c r="FS196" s="162"/>
      <c r="FT196" s="162"/>
      <c r="FU196" s="162"/>
      <c r="FV196" s="162"/>
      <c r="FW196" s="162"/>
      <c r="FX196" s="162"/>
      <c r="FY196" s="162"/>
      <c r="FZ196" s="162"/>
      <c r="GA196" s="162"/>
      <c r="GB196" s="162"/>
      <c r="GC196" s="162"/>
      <c r="GD196" s="162"/>
      <c r="GE196" s="162"/>
      <c r="GF196" s="162"/>
      <c r="GG196" s="162"/>
      <c r="GH196" s="162"/>
      <c r="GI196" s="162"/>
      <c r="GJ196" s="162"/>
      <c r="GK196" s="162"/>
      <c r="GL196" s="162"/>
      <c r="GM196" s="162"/>
      <c r="GN196" s="162"/>
      <c r="GO196" s="162"/>
      <c r="GP196" s="162"/>
      <c r="GQ196" s="162"/>
      <c r="GR196" s="162"/>
      <c r="GS196" s="162"/>
      <c r="GT196" s="162"/>
      <c r="GU196" s="162"/>
      <c r="GV196" s="162"/>
      <c r="GW196" s="162"/>
      <c r="GX196" s="162"/>
      <c r="GY196" s="162"/>
      <c r="GZ196" s="162"/>
      <c r="HA196" s="162"/>
      <c r="HB196" s="162"/>
      <c r="HC196" s="162"/>
      <c r="HD196" s="162"/>
      <c r="HE196" s="162"/>
      <c r="HF196" s="162"/>
      <c r="HG196" s="162"/>
      <c r="HH196" s="162"/>
      <c r="HI196" s="162"/>
      <c r="HJ196" s="162"/>
      <c r="HK196" s="162"/>
      <c r="HL196" s="162"/>
      <c r="HM196" s="162"/>
      <c r="HN196" s="162"/>
      <c r="HO196" s="162"/>
      <c r="HP196" s="162"/>
      <c r="HQ196" s="162"/>
      <c r="HR196" s="162"/>
      <c r="HS196" s="162"/>
      <c r="HT196" s="162"/>
      <c r="HU196" s="162"/>
      <c r="HV196" s="162"/>
      <c r="HW196" s="162"/>
      <c r="HX196" s="162"/>
      <c r="HY196" s="162"/>
      <c r="HZ196" s="162"/>
      <c r="IA196" s="162"/>
      <c r="IB196" s="162"/>
      <c r="IC196" s="162"/>
      <c r="ID196" s="162"/>
      <c r="IE196" s="162"/>
      <c r="IF196" s="162"/>
      <c r="IG196" s="162"/>
      <c r="IH196" s="162"/>
      <c r="II196" s="162"/>
      <c r="IJ196" s="162"/>
      <c r="IK196" s="162"/>
      <c r="IL196" s="162"/>
      <c r="IM196" s="162"/>
      <c r="IN196" s="162"/>
      <c r="IO196" s="162"/>
      <c r="IP196" s="162"/>
      <c r="IQ196" s="162"/>
      <c r="IR196" s="162"/>
      <c r="IS196" s="162"/>
      <c r="IT196" s="162"/>
      <c r="IU196" s="162"/>
      <c r="IV196" s="162"/>
      <c r="IW196" s="162"/>
      <c r="IX196" s="162"/>
      <c r="IY196" s="162"/>
      <c r="IZ196" s="162"/>
      <c r="JA196" s="162"/>
      <c r="JB196" s="162"/>
      <c r="JC196" s="162"/>
      <c r="JD196" s="162"/>
      <c r="JE196" s="162"/>
      <c r="JF196" s="162"/>
      <c r="JG196" s="162"/>
      <c r="JH196" s="162"/>
      <c r="JI196" s="162"/>
      <c r="JJ196" s="162"/>
      <c r="JK196" s="162"/>
      <c r="JL196" s="162"/>
      <c r="JM196" s="162"/>
      <c r="JN196" s="162"/>
      <c r="JO196" s="162"/>
      <c r="JP196" s="162"/>
      <c r="JQ196" s="162"/>
      <c r="JR196" s="162"/>
      <c r="JS196" s="162"/>
      <c r="JT196" s="162"/>
      <c r="JU196" s="162"/>
      <c r="JV196" s="162"/>
      <c r="JW196" s="162"/>
      <c r="JX196" s="162"/>
      <c r="JY196" s="162"/>
      <c r="JZ196" s="162"/>
      <c r="KA196" s="162"/>
      <c r="KB196" s="162"/>
      <c r="KC196" s="162"/>
    </row>
    <row r="197" spans="1:289" s="108" customFormat="1" ht="15.75" x14ac:dyDescent="0.25">
      <c r="A197" s="270"/>
      <c r="B197" s="195">
        <v>4</v>
      </c>
      <c r="C197" s="165" t="s">
        <v>223</v>
      </c>
      <c r="D197" s="187" t="s">
        <v>197</v>
      </c>
      <c r="E197" s="197"/>
      <c r="F197" s="241">
        <v>17090903100</v>
      </c>
      <c r="G197" s="197">
        <v>67270</v>
      </c>
      <c r="H197" s="167" t="s">
        <v>301</v>
      </c>
      <c r="I197" s="192"/>
      <c r="J197" s="165">
        <v>1</v>
      </c>
      <c r="K197" s="207">
        <v>76739</v>
      </c>
      <c r="L197" s="199">
        <v>110609</v>
      </c>
      <c r="M197" s="204">
        <v>36.89</v>
      </c>
      <c r="N197" s="204">
        <v>53.18</v>
      </c>
      <c r="O197" s="213"/>
      <c r="P197" s="213"/>
      <c r="Q197" s="119"/>
      <c r="R197" s="119">
        <v>40</v>
      </c>
      <c r="S197" s="119" t="s">
        <v>55</v>
      </c>
      <c r="T197" s="119" t="s">
        <v>27</v>
      </c>
      <c r="U197" s="119">
        <v>0</v>
      </c>
      <c r="V197" s="119" t="s">
        <v>55</v>
      </c>
      <c r="W197" s="119" t="s">
        <v>55</v>
      </c>
      <c r="X197" s="119" t="s">
        <v>31</v>
      </c>
      <c r="Y197" s="119" t="s">
        <v>55</v>
      </c>
      <c r="Z197" s="119"/>
      <c r="AA197" s="119" t="s">
        <v>35</v>
      </c>
      <c r="AB197" s="119" t="s">
        <v>55</v>
      </c>
      <c r="AC197" s="119" t="s">
        <v>55</v>
      </c>
      <c r="AD197" s="119" t="s">
        <v>55</v>
      </c>
      <c r="AE197" s="119" t="s">
        <v>55</v>
      </c>
      <c r="AF197" s="119" t="s">
        <v>55</v>
      </c>
      <c r="AG197" s="119" t="s">
        <v>55</v>
      </c>
      <c r="AH197" s="119"/>
      <c r="AI197" s="119" t="s">
        <v>55</v>
      </c>
      <c r="AJ197" s="119" t="s">
        <v>55</v>
      </c>
      <c r="AK197" s="119" t="s">
        <v>55</v>
      </c>
      <c r="AL197" s="119" t="s">
        <v>55</v>
      </c>
      <c r="AM197" s="119" t="s">
        <v>55</v>
      </c>
      <c r="AN197" s="119" t="s">
        <v>55</v>
      </c>
      <c r="AO197" s="119" t="s">
        <v>55</v>
      </c>
      <c r="AP197" s="119" t="s">
        <v>55</v>
      </c>
      <c r="AQ197" s="119" t="s">
        <v>55</v>
      </c>
      <c r="AR197" s="119" t="s">
        <v>55</v>
      </c>
      <c r="AS197" s="119"/>
      <c r="AT197" s="119" t="s">
        <v>55</v>
      </c>
      <c r="AU197" s="119" t="s">
        <v>55</v>
      </c>
      <c r="AV197" s="119" t="s">
        <v>55</v>
      </c>
      <c r="AW197" s="163"/>
      <c r="AX197" s="163"/>
      <c r="AY197" s="163"/>
      <c r="AZ197" s="163"/>
      <c r="BA197" s="163"/>
      <c r="BB197" s="162"/>
      <c r="BC197" s="162"/>
      <c r="BD197" s="162"/>
      <c r="BE197" s="162"/>
      <c r="BF197" s="162"/>
      <c r="BG197" s="162"/>
      <c r="BH197" s="162"/>
      <c r="BI197" s="162"/>
      <c r="BJ197" s="162"/>
      <c r="BK197" s="162"/>
      <c r="BL197" s="162"/>
      <c r="BM197" s="162"/>
      <c r="BN197" s="162"/>
      <c r="BO197" s="162"/>
      <c r="BP197" s="162"/>
      <c r="BQ197" s="162"/>
      <c r="BR197" s="162"/>
      <c r="BS197" s="162"/>
      <c r="BT197" s="162"/>
      <c r="BU197" s="162"/>
      <c r="BV197" s="162"/>
      <c r="BW197" s="162"/>
      <c r="BX197" s="162"/>
      <c r="BY197" s="162"/>
      <c r="BZ197" s="162"/>
      <c r="CA197" s="162"/>
      <c r="CB197" s="162"/>
      <c r="CC197" s="162"/>
      <c r="CD197" s="162"/>
      <c r="CE197" s="162"/>
      <c r="CF197" s="162"/>
      <c r="CG197" s="162"/>
      <c r="CH197" s="162"/>
      <c r="CI197" s="162"/>
      <c r="CJ197" s="162"/>
      <c r="CK197" s="162"/>
      <c r="CL197" s="162"/>
      <c r="CM197" s="162"/>
      <c r="CN197" s="162"/>
      <c r="CO197" s="162"/>
      <c r="CP197" s="162"/>
      <c r="CQ197" s="162"/>
      <c r="CR197" s="162"/>
      <c r="CS197" s="162"/>
      <c r="CT197" s="162"/>
      <c r="CU197" s="162"/>
      <c r="CV197" s="162"/>
      <c r="CW197" s="162"/>
      <c r="CX197" s="162"/>
      <c r="CY197" s="162"/>
      <c r="CZ197" s="162"/>
      <c r="DA197" s="162"/>
      <c r="DB197" s="162"/>
      <c r="DC197" s="162"/>
      <c r="DD197" s="162"/>
      <c r="DE197" s="162"/>
      <c r="DF197" s="162"/>
      <c r="DG197" s="162"/>
      <c r="DH197" s="162"/>
      <c r="DI197" s="162"/>
      <c r="DJ197" s="162"/>
      <c r="DK197" s="162"/>
      <c r="DL197" s="162"/>
      <c r="DM197" s="162"/>
      <c r="DN197" s="162"/>
      <c r="DO197" s="162"/>
      <c r="DP197" s="162"/>
      <c r="DQ197" s="162"/>
      <c r="DR197" s="162"/>
      <c r="DS197" s="162"/>
      <c r="DT197" s="162"/>
      <c r="DU197" s="162"/>
      <c r="DV197" s="162"/>
      <c r="DW197" s="162"/>
      <c r="DX197" s="162"/>
      <c r="DY197" s="162"/>
      <c r="DZ197" s="162"/>
      <c r="EA197" s="162"/>
      <c r="EB197" s="162"/>
      <c r="EC197" s="162"/>
      <c r="ED197" s="162"/>
      <c r="EE197" s="162"/>
      <c r="EF197" s="162"/>
      <c r="EG197" s="162"/>
      <c r="EH197" s="162"/>
      <c r="EI197" s="162"/>
      <c r="EJ197" s="162"/>
      <c r="EK197" s="162"/>
      <c r="EL197" s="162"/>
      <c r="EM197" s="162"/>
      <c r="EN197" s="162"/>
      <c r="EO197" s="162"/>
      <c r="EP197" s="162"/>
      <c r="EQ197" s="162"/>
      <c r="ER197" s="162"/>
      <c r="ES197" s="162"/>
      <c r="ET197" s="162"/>
      <c r="EU197" s="162"/>
      <c r="EV197" s="162"/>
      <c r="EW197" s="162"/>
      <c r="EX197" s="162"/>
      <c r="EY197" s="162"/>
      <c r="EZ197" s="162"/>
      <c r="FA197" s="162"/>
      <c r="FB197" s="162"/>
      <c r="FC197" s="162"/>
      <c r="FD197" s="162"/>
      <c r="FE197" s="162"/>
      <c r="FF197" s="162"/>
      <c r="FG197" s="162"/>
      <c r="FH197" s="162"/>
      <c r="FI197" s="162"/>
      <c r="FJ197" s="162"/>
      <c r="FK197" s="162"/>
      <c r="FL197" s="162"/>
      <c r="FM197" s="162"/>
      <c r="FN197" s="162"/>
      <c r="FO197" s="162"/>
      <c r="FP197" s="162"/>
      <c r="FQ197" s="162"/>
      <c r="FR197" s="162"/>
      <c r="FS197" s="162"/>
      <c r="FT197" s="162"/>
      <c r="FU197" s="162"/>
      <c r="FV197" s="162"/>
      <c r="FW197" s="162"/>
      <c r="FX197" s="162"/>
      <c r="FY197" s="162"/>
      <c r="FZ197" s="162"/>
      <c r="GA197" s="162"/>
      <c r="GB197" s="162"/>
      <c r="GC197" s="162"/>
      <c r="GD197" s="162"/>
      <c r="GE197" s="162"/>
      <c r="GF197" s="162"/>
      <c r="GG197" s="162"/>
      <c r="GH197" s="162"/>
      <c r="GI197" s="162"/>
      <c r="GJ197" s="162"/>
      <c r="GK197" s="162"/>
      <c r="GL197" s="162"/>
      <c r="GM197" s="162"/>
      <c r="GN197" s="162"/>
      <c r="GO197" s="162"/>
      <c r="GP197" s="162"/>
      <c r="GQ197" s="162"/>
      <c r="GR197" s="162"/>
      <c r="GS197" s="162"/>
      <c r="GT197" s="162"/>
      <c r="GU197" s="162"/>
      <c r="GV197" s="162"/>
      <c r="GW197" s="162"/>
      <c r="GX197" s="162"/>
      <c r="GY197" s="162"/>
      <c r="GZ197" s="162"/>
      <c r="HA197" s="162"/>
      <c r="HB197" s="162"/>
      <c r="HC197" s="162"/>
      <c r="HD197" s="162"/>
      <c r="HE197" s="162"/>
      <c r="HF197" s="162"/>
      <c r="HG197" s="162"/>
      <c r="HH197" s="162"/>
      <c r="HI197" s="162"/>
      <c r="HJ197" s="162"/>
      <c r="HK197" s="162"/>
      <c r="HL197" s="162"/>
      <c r="HM197" s="162"/>
      <c r="HN197" s="162"/>
      <c r="HO197" s="162"/>
      <c r="HP197" s="162"/>
      <c r="HQ197" s="162"/>
      <c r="HR197" s="162"/>
      <c r="HS197" s="162"/>
      <c r="HT197" s="162"/>
      <c r="HU197" s="162"/>
      <c r="HV197" s="162"/>
      <c r="HW197" s="162"/>
      <c r="HX197" s="162"/>
      <c r="HY197" s="162"/>
      <c r="HZ197" s="162"/>
      <c r="IA197" s="162"/>
      <c r="IB197" s="162"/>
      <c r="IC197" s="162"/>
      <c r="ID197" s="162"/>
      <c r="IE197" s="162"/>
      <c r="IF197" s="162"/>
      <c r="IG197" s="162"/>
      <c r="IH197" s="162"/>
      <c r="II197" s="162"/>
      <c r="IJ197" s="162"/>
      <c r="IK197" s="162"/>
      <c r="IL197" s="162"/>
      <c r="IM197" s="162"/>
      <c r="IN197" s="162"/>
      <c r="IO197" s="162"/>
      <c r="IP197" s="162"/>
      <c r="IQ197" s="162"/>
      <c r="IR197" s="162"/>
      <c r="IS197" s="162"/>
      <c r="IT197" s="162"/>
      <c r="IU197" s="162"/>
      <c r="IV197" s="162"/>
      <c r="IW197" s="162"/>
      <c r="IX197" s="162"/>
      <c r="IY197" s="162"/>
      <c r="IZ197" s="162"/>
      <c r="JA197" s="162"/>
      <c r="JB197" s="162"/>
      <c r="JC197" s="162"/>
      <c r="JD197" s="162"/>
      <c r="JE197" s="162"/>
      <c r="JF197" s="162"/>
      <c r="JG197" s="162"/>
      <c r="JH197" s="162"/>
      <c r="JI197" s="162"/>
      <c r="JJ197" s="162"/>
      <c r="JK197" s="162"/>
      <c r="JL197" s="162"/>
      <c r="JM197" s="162"/>
      <c r="JN197" s="162"/>
      <c r="JO197" s="162"/>
      <c r="JP197" s="162"/>
      <c r="JQ197" s="162"/>
      <c r="JR197" s="162"/>
      <c r="JS197" s="162"/>
      <c r="JT197" s="162"/>
      <c r="JU197" s="162"/>
      <c r="JV197" s="162"/>
      <c r="JW197" s="162"/>
      <c r="JX197" s="162"/>
      <c r="JY197" s="162"/>
      <c r="JZ197" s="162"/>
      <c r="KA197" s="162"/>
      <c r="KB197" s="162"/>
      <c r="KC197" s="162"/>
    </row>
    <row r="198" spans="1:289" s="108" customFormat="1" ht="15.75" x14ac:dyDescent="0.25">
      <c r="A198" s="270"/>
      <c r="B198" s="195">
        <v>4</v>
      </c>
      <c r="C198" s="165" t="s">
        <v>223</v>
      </c>
      <c r="D198" s="187" t="s">
        <v>197</v>
      </c>
      <c r="E198" s="197"/>
      <c r="F198" s="241">
        <v>17090903100</v>
      </c>
      <c r="G198" s="197">
        <v>67270</v>
      </c>
      <c r="H198" s="167" t="s">
        <v>411</v>
      </c>
      <c r="I198" s="192"/>
      <c r="J198" s="165">
        <v>2</v>
      </c>
      <c r="K198" s="207">
        <v>58784</v>
      </c>
      <c r="L198" s="199">
        <v>88176</v>
      </c>
      <c r="M198" s="204">
        <v>28.26</v>
      </c>
      <c r="N198" s="204">
        <v>42.39</v>
      </c>
      <c r="O198" s="204"/>
      <c r="P198" s="204"/>
      <c r="Q198" s="119"/>
      <c r="R198" s="119">
        <v>40</v>
      </c>
      <c r="S198" s="119" t="s">
        <v>55</v>
      </c>
      <c r="T198" s="119" t="s">
        <v>27</v>
      </c>
      <c r="U198" s="119">
        <v>0</v>
      </c>
      <c r="V198" s="119" t="s">
        <v>55</v>
      </c>
      <c r="W198" s="119" t="s">
        <v>55</v>
      </c>
      <c r="X198" s="119" t="s">
        <v>31</v>
      </c>
      <c r="Y198" s="119" t="s">
        <v>55</v>
      </c>
      <c r="Z198" s="119" t="s">
        <v>32</v>
      </c>
      <c r="AA198" s="119" t="s">
        <v>35</v>
      </c>
      <c r="AB198" s="119" t="s">
        <v>55</v>
      </c>
      <c r="AC198" s="119" t="s">
        <v>55</v>
      </c>
      <c r="AD198" s="119" t="s">
        <v>55</v>
      </c>
      <c r="AE198" s="119" t="s">
        <v>55</v>
      </c>
      <c r="AF198" s="119" t="s">
        <v>55</v>
      </c>
      <c r="AG198" s="119" t="s">
        <v>55</v>
      </c>
      <c r="AH198" s="119" t="s">
        <v>55</v>
      </c>
      <c r="AI198" s="119" t="s">
        <v>55</v>
      </c>
      <c r="AJ198" s="119" t="s">
        <v>55</v>
      </c>
      <c r="AK198" s="119" t="s">
        <v>55</v>
      </c>
      <c r="AL198" s="119"/>
      <c r="AM198" s="119" t="s">
        <v>55</v>
      </c>
      <c r="AN198" s="119" t="s">
        <v>55</v>
      </c>
      <c r="AO198" s="119" t="s">
        <v>55</v>
      </c>
      <c r="AP198" s="119" t="s">
        <v>55</v>
      </c>
      <c r="AQ198" s="119" t="s">
        <v>55</v>
      </c>
      <c r="AR198" s="119" t="s">
        <v>55</v>
      </c>
      <c r="AS198" s="119"/>
      <c r="AT198" s="119" t="s">
        <v>55</v>
      </c>
      <c r="AU198" s="119" t="s">
        <v>55</v>
      </c>
      <c r="AV198" s="119" t="s">
        <v>55</v>
      </c>
      <c r="AW198" s="164"/>
      <c r="AX198" s="164"/>
      <c r="AY198" s="164"/>
      <c r="AZ198" s="164"/>
      <c r="BA198" s="164"/>
      <c r="BB198" s="164"/>
      <c r="BC198" s="164"/>
      <c r="BD198" s="164"/>
      <c r="BE198" s="164"/>
    </row>
    <row r="199" spans="1:289" s="108" customFormat="1" ht="15.75" x14ac:dyDescent="0.25">
      <c r="A199" s="270"/>
      <c r="B199" s="195">
        <v>4</v>
      </c>
      <c r="C199" s="165" t="s">
        <v>223</v>
      </c>
      <c r="D199" s="187" t="s">
        <v>197</v>
      </c>
      <c r="E199" s="197"/>
      <c r="F199" s="241">
        <v>17090903100</v>
      </c>
      <c r="G199" s="197">
        <v>67270</v>
      </c>
      <c r="H199" s="167" t="s">
        <v>303</v>
      </c>
      <c r="I199" s="192"/>
      <c r="J199" s="165">
        <v>1</v>
      </c>
      <c r="K199" s="207">
        <v>58784</v>
      </c>
      <c r="L199" s="199">
        <v>88176</v>
      </c>
      <c r="M199" s="204">
        <v>28.26</v>
      </c>
      <c r="N199" s="204">
        <v>42.39</v>
      </c>
      <c r="O199" s="204"/>
      <c r="P199" s="204"/>
      <c r="Q199" s="119"/>
      <c r="R199" s="119">
        <v>40</v>
      </c>
      <c r="S199" s="119" t="s">
        <v>55</v>
      </c>
      <c r="T199" s="119" t="s">
        <v>70</v>
      </c>
      <c r="U199" s="119">
        <v>0</v>
      </c>
      <c r="V199" s="119" t="s">
        <v>55</v>
      </c>
      <c r="W199" s="119"/>
      <c r="X199" s="119"/>
      <c r="Y199" s="119" t="s">
        <v>55</v>
      </c>
      <c r="Z199" s="119" t="s">
        <v>32</v>
      </c>
      <c r="AA199" s="119" t="s">
        <v>35</v>
      </c>
      <c r="AB199" s="119" t="s">
        <v>56</v>
      </c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 t="s">
        <v>55</v>
      </c>
      <c r="AP199" s="119" t="s">
        <v>55</v>
      </c>
      <c r="AQ199" s="119" t="s">
        <v>55</v>
      </c>
      <c r="AR199" s="119" t="s">
        <v>55</v>
      </c>
      <c r="AS199" s="119" t="s">
        <v>55</v>
      </c>
      <c r="AT199" s="119"/>
      <c r="AU199" s="119" t="s">
        <v>55</v>
      </c>
      <c r="AV199" s="119"/>
      <c r="AW199" s="164"/>
      <c r="AX199" s="164"/>
      <c r="AY199" s="164"/>
      <c r="AZ199" s="164"/>
      <c r="BA199" s="164"/>
      <c r="BB199" s="164"/>
      <c r="BC199" s="164"/>
      <c r="BD199" s="164"/>
      <c r="BE199" s="164"/>
    </row>
    <row r="200" spans="1:289" s="108" customFormat="1" ht="15.75" x14ac:dyDescent="0.25">
      <c r="A200" s="270"/>
      <c r="B200" s="195">
        <v>4</v>
      </c>
      <c r="C200" s="165" t="s">
        <v>223</v>
      </c>
      <c r="D200" s="187" t="s">
        <v>197</v>
      </c>
      <c r="E200" s="197"/>
      <c r="F200" s="241">
        <v>17090903100</v>
      </c>
      <c r="G200" s="197">
        <v>67270</v>
      </c>
      <c r="H200" s="167" t="s">
        <v>302</v>
      </c>
      <c r="I200" s="192"/>
      <c r="J200" s="165">
        <v>8</v>
      </c>
      <c r="K200" s="207">
        <v>52486</v>
      </c>
      <c r="L200" s="199">
        <v>78728</v>
      </c>
      <c r="M200" s="204">
        <v>25.23</v>
      </c>
      <c r="N200" s="204">
        <v>37.85</v>
      </c>
      <c r="O200" s="204"/>
      <c r="P200" s="204"/>
      <c r="Q200" s="119"/>
      <c r="R200" s="119">
        <v>40</v>
      </c>
      <c r="S200" s="119" t="s">
        <v>55</v>
      </c>
      <c r="T200" s="119" t="s">
        <v>29</v>
      </c>
      <c r="U200" s="119">
        <v>0</v>
      </c>
      <c r="V200" s="119" t="s">
        <v>55</v>
      </c>
      <c r="W200" s="119" t="s">
        <v>55</v>
      </c>
      <c r="X200" s="119"/>
      <c r="Y200" s="119" t="s">
        <v>55</v>
      </c>
      <c r="Z200" s="119" t="s">
        <v>32</v>
      </c>
      <c r="AA200" s="119" t="s">
        <v>35</v>
      </c>
      <c r="AB200" s="119" t="s">
        <v>56</v>
      </c>
      <c r="AC200" s="119"/>
      <c r="AD200" s="119"/>
      <c r="AE200" s="119"/>
      <c r="AF200" s="119" t="s">
        <v>55</v>
      </c>
      <c r="AG200" s="119"/>
      <c r="AH200" s="119" t="s">
        <v>55</v>
      </c>
      <c r="AI200" s="119" t="s">
        <v>55</v>
      </c>
      <c r="AJ200" s="119" t="s">
        <v>55</v>
      </c>
      <c r="AK200" s="119" t="s">
        <v>55</v>
      </c>
      <c r="AL200" s="119"/>
      <c r="AM200" s="119" t="s">
        <v>55</v>
      </c>
      <c r="AN200" s="119" t="s">
        <v>55</v>
      </c>
      <c r="AO200" s="119" t="s">
        <v>55</v>
      </c>
      <c r="AP200" s="119" t="s">
        <v>55</v>
      </c>
      <c r="AQ200" s="119" t="s">
        <v>55</v>
      </c>
      <c r="AR200" s="119" t="s">
        <v>55</v>
      </c>
      <c r="AS200" s="119"/>
      <c r="AT200" s="119"/>
      <c r="AU200" s="119" t="s">
        <v>55</v>
      </c>
      <c r="AV200" s="119" t="s">
        <v>55</v>
      </c>
      <c r="AW200" s="164"/>
      <c r="AX200" s="164"/>
      <c r="AY200" s="164"/>
      <c r="AZ200" s="164"/>
      <c r="BA200" s="164"/>
      <c r="BB200" s="164"/>
      <c r="BC200" s="164"/>
      <c r="BD200" s="164"/>
      <c r="BE200" s="164"/>
    </row>
    <row r="201" spans="1:289" s="108" customFormat="1" ht="15.75" x14ac:dyDescent="0.25">
      <c r="A201" s="270"/>
      <c r="B201" s="195">
        <v>4</v>
      </c>
      <c r="C201" s="165" t="s">
        <v>223</v>
      </c>
      <c r="D201" s="187" t="s">
        <v>197</v>
      </c>
      <c r="E201" s="197"/>
      <c r="F201" s="241">
        <v>17090903100</v>
      </c>
      <c r="G201" s="197">
        <v>67270</v>
      </c>
      <c r="H201" s="167" t="s">
        <v>250</v>
      </c>
      <c r="I201" s="192"/>
      <c r="J201" s="165">
        <v>2</v>
      </c>
      <c r="K201" s="207">
        <v>46862</v>
      </c>
      <c r="L201" s="199">
        <v>70294</v>
      </c>
      <c r="M201" s="204">
        <v>22.53</v>
      </c>
      <c r="N201" s="204">
        <v>33.799999999999997</v>
      </c>
      <c r="O201" s="204"/>
      <c r="P201" s="204"/>
      <c r="Q201" s="119"/>
      <c r="R201" s="119">
        <v>40</v>
      </c>
      <c r="S201" s="119" t="s">
        <v>55</v>
      </c>
      <c r="T201" s="119" t="s">
        <v>412</v>
      </c>
      <c r="U201" s="119">
        <v>0</v>
      </c>
      <c r="V201" s="119" t="s">
        <v>55</v>
      </c>
      <c r="W201" s="119" t="s">
        <v>55</v>
      </c>
      <c r="X201" s="119"/>
      <c r="Y201" s="119" t="s">
        <v>55</v>
      </c>
      <c r="Z201" s="119"/>
      <c r="AA201" s="119" t="s">
        <v>35</v>
      </c>
      <c r="AB201" s="119" t="s">
        <v>56</v>
      </c>
      <c r="AC201" s="119"/>
      <c r="AD201" s="119"/>
      <c r="AE201" s="119" t="s">
        <v>38</v>
      </c>
      <c r="AF201" s="119" t="s">
        <v>55</v>
      </c>
      <c r="AG201" s="119" t="s">
        <v>55</v>
      </c>
      <c r="AH201" s="119" t="s">
        <v>55</v>
      </c>
      <c r="AI201" s="119" t="s">
        <v>55</v>
      </c>
      <c r="AJ201" s="119" t="s">
        <v>55</v>
      </c>
      <c r="AK201" s="119" t="s">
        <v>55</v>
      </c>
      <c r="AL201" s="119"/>
      <c r="AM201" s="119" t="s">
        <v>55</v>
      </c>
      <c r="AN201" s="119" t="s">
        <v>55</v>
      </c>
      <c r="AO201" s="119" t="s">
        <v>55</v>
      </c>
      <c r="AP201" s="119" t="s">
        <v>55</v>
      </c>
      <c r="AQ201" s="119" t="s">
        <v>55</v>
      </c>
      <c r="AR201" s="119" t="s">
        <v>55</v>
      </c>
      <c r="AS201" s="119"/>
      <c r="AT201" s="119"/>
      <c r="AU201" s="119" t="s">
        <v>55</v>
      </c>
      <c r="AV201" s="119" t="s">
        <v>55</v>
      </c>
      <c r="AW201" s="164"/>
      <c r="AX201" s="164"/>
      <c r="AY201" s="164"/>
      <c r="AZ201" s="164"/>
      <c r="BA201" s="164"/>
      <c r="BB201" s="164"/>
      <c r="BC201" s="164"/>
      <c r="BD201" s="164"/>
      <c r="BE201" s="164"/>
    </row>
    <row r="202" spans="1:289" s="106" customFormat="1" ht="15.75" x14ac:dyDescent="0.25">
      <c r="A202" s="80" t="s">
        <v>439</v>
      </c>
      <c r="B202" s="190">
        <v>4</v>
      </c>
      <c r="C202" s="119" t="s">
        <v>223</v>
      </c>
      <c r="D202" s="189" t="s">
        <v>198</v>
      </c>
      <c r="E202" s="198">
        <v>71877</v>
      </c>
      <c r="F202" s="126">
        <v>4894934000</v>
      </c>
      <c r="G202" s="126">
        <v>45070</v>
      </c>
      <c r="H202" s="184" t="s">
        <v>0</v>
      </c>
      <c r="I202" s="176" t="s">
        <v>177</v>
      </c>
      <c r="J202" s="190">
        <v>1</v>
      </c>
      <c r="K202" s="209">
        <v>84676.800000000003</v>
      </c>
      <c r="L202" s="201">
        <v>113068.8</v>
      </c>
      <c r="M202" s="130">
        <v>40.71</v>
      </c>
      <c r="N202" s="205">
        <v>54.36</v>
      </c>
      <c r="O202" s="204"/>
      <c r="P202" s="204"/>
      <c r="Q202" s="187"/>
      <c r="R202" s="165">
        <v>40</v>
      </c>
      <c r="S202" s="165" t="s">
        <v>55</v>
      </c>
      <c r="T202" s="168" t="s">
        <v>27</v>
      </c>
      <c r="U202" s="187">
        <v>0</v>
      </c>
      <c r="V202" s="165" t="s">
        <v>55</v>
      </c>
      <c r="W202" s="165" t="s">
        <v>55</v>
      </c>
      <c r="X202" s="165"/>
      <c r="Y202" s="165" t="s">
        <v>55</v>
      </c>
      <c r="Z202" s="165"/>
      <c r="AA202" s="165"/>
      <c r="AB202" s="165"/>
      <c r="AC202" s="165"/>
      <c r="AD202" s="165"/>
      <c r="AE202" s="165"/>
      <c r="AF202" s="165"/>
      <c r="AG202" s="165"/>
      <c r="AH202" s="165"/>
      <c r="AI202" s="165"/>
      <c r="AJ202" s="165"/>
      <c r="AK202" s="165"/>
      <c r="AL202" s="165"/>
      <c r="AM202" s="165"/>
      <c r="AN202" s="165"/>
      <c r="AO202" s="165"/>
      <c r="AP202" s="165"/>
      <c r="AQ202" s="165"/>
      <c r="AR202" s="165"/>
      <c r="AS202" s="165"/>
      <c r="AT202" s="165"/>
      <c r="AU202" s="165"/>
      <c r="AV202" s="165"/>
      <c r="BF202" s="166"/>
      <c r="BG202" s="166"/>
      <c r="BH202" s="166"/>
      <c r="BI202" s="166"/>
      <c r="BJ202" s="166"/>
      <c r="BK202" s="166"/>
      <c r="BL202" s="166"/>
      <c r="BM202" s="166"/>
      <c r="BN202" s="166"/>
      <c r="BO202" s="166"/>
      <c r="BP202" s="166"/>
      <c r="BQ202" s="166"/>
      <c r="BR202" s="166"/>
      <c r="BS202" s="166"/>
      <c r="BT202" s="166"/>
      <c r="BU202" s="166"/>
      <c r="BV202" s="166"/>
      <c r="BW202" s="166"/>
      <c r="BX202" s="166"/>
      <c r="BY202" s="166"/>
      <c r="BZ202" s="166"/>
      <c r="CA202" s="166"/>
      <c r="CB202" s="166"/>
      <c r="CC202" s="166"/>
      <c r="CD202" s="166"/>
      <c r="CE202" s="166"/>
      <c r="CF202" s="166"/>
      <c r="CG202" s="166"/>
      <c r="CH202" s="166"/>
      <c r="CI202" s="166"/>
      <c r="CJ202" s="166"/>
      <c r="CK202" s="166"/>
      <c r="CL202" s="166"/>
      <c r="CM202" s="166"/>
      <c r="CN202" s="166"/>
      <c r="CO202" s="166"/>
      <c r="CP202" s="166"/>
      <c r="CQ202" s="166"/>
      <c r="CR202" s="166"/>
      <c r="CS202" s="166"/>
      <c r="CT202" s="166"/>
      <c r="CU202" s="166"/>
      <c r="CV202" s="166"/>
      <c r="CW202" s="166"/>
      <c r="CX202" s="166"/>
      <c r="CY202" s="166"/>
      <c r="CZ202" s="166"/>
      <c r="DA202" s="166"/>
      <c r="DB202" s="166"/>
      <c r="DC202" s="166"/>
      <c r="DD202" s="166"/>
      <c r="DE202" s="166"/>
      <c r="DF202" s="166"/>
      <c r="DG202" s="166"/>
      <c r="DH202" s="166"/>
      <c r="DI202" s="166"/>
      <c r="DJ202" s="166"/>
      <c r="DK202" s="166"/>
      <c r="DL202" s="166"/>
      <c r="DM202" s="166"/>
      <c r="DN202" s="166"/>
      <c r="DO202" s="166"/>
      <c r="DP202" s="166"/>
      <c r="DQ202" s="166"/>
      <c r="DR202" s="166"/>
      <c r="DS202" s="166"/>
      <c r="DT202" s="166"/>
      <c r="DU202" s="166"/>
      <c r="DV202" s="166"/>
      <c r="DW202" s="166"/>
      <c r="DX202" s="166"/>
      <c r="DY202" s="166"/>
      <c r="DZ202" s="166"/>
      <c r="EA202" s="166"/>
      <c r="EB202" s="166"/>
      <c r="EC202" s="166"/>
      <c r="ED202" s="166"/>
      <c r="EE202" s="166"/>
      <c r="EF202" s="166"/>
      <c r="EG202" s="166"/>
      <c r="EH202" s="166"/>
      <c r="EI202" s="166"/>
      <c r="EJ202" s="166"/>
      <c r="EK202" s="166"/>
      <c r="EL202" s="166"/>
      <c r="EM202" s="166"/>
      <c r="EN202" s="166"/>
      <c r="EO202" s="166"/>
      <c r="EP202" s="166"/>
      <c r="EQ202" s="166"/>
      <c r="ER202" s="166"/>
      <c r="ES202" s="166"/>
      <c r="ET202" s="166"/>
      <c r="EU202" s="166"/>
      <c r="EV202" s="166"/>
      <c r="EW202" s="166"/>
      <c r="EX202" s="166"/>
      <c r="EY202" s="166"/>
      <c r="EZ202" s="166"/>
      <c r="FA202" s="166"/>
      <c r="FB202" s="166"/>
      <c r="FC202" s="166"/>
      <c r="FD202" s="166"/>
      <c r="FE202" s="166"/>
      <c r="FF202" s="166"/>
      <c r="FG202" s="166"/>
      <c r="FH202" s="166"/>
      <c r="FI202" s="166"/>
      <c r="FJ202" s="166"/>
      <c r="FK202" s="166"/>
      <c r="FL202" s="166"/>
      <c r="FM202" s="166"/>
      <c r="FN202" s="166"/>
      <c r="FO202" s="166"/>
      <c r="FP202" s="166"/>
      <c r="FQ202" s="166"/>
      <c r="FR202" s="166"/>
      <c r="FS202" s="166"/>
      <c r="FT202" s="166"/>
      <c r="FU202" s="166"/>
      <c r="FV202" s="166"/>
      <c r="FW202" s="166"/>
      <c r="FX202" s="166"/>
      <c r="FY202" s="166"/>
      <c r="FZ202" s="166"/>
      <c r="GA202" s="166"/>
      <c r="GB202" s="166"/>
      <c r="GC202" s="166"/>
      <c r="GD202" s="166"/>
      <c r="GE202" s="166"/>
      <c r="GF202" s="166"/>
      <c r="GG202" s="166"/>
      <c r="GH202" s="166"/>
      <c r="GI202" s="166"/>
      <c r="GJ202" s="166"/>
      <c r="GK202" s="166"/>
      <c r="GL202" s="166"/>
      <c r="GM202" s="166"/>
      <c r="GN202" s="166"/>
      <c r="GO202" s="166"/>
      <c r="GP202" s="166"/>
      <c r="GQ202" s="166"/>
      <c r="GR202" s="166"/>
      <c r="GS202" s="166"/>
      <c r="GT202" s="166"/>
      <c r="GU202" s="166"/>
      <c r="GV202" s="166"/>
      <c r="GW202" s="166"/>
      <c r="GX202" s="166"/>
      <c r="GY202" s="166"/>
      <c r="GZ202" s="166"/>
      <c r="HA202" s="166"/>
      <c r="HB202" s="166"/>
      <c r="HC202" s="166"/>
      <c r="HD202" s="166"/>
      <c r="HE202" s="166"/>
      <c r="HF202" s="166"/>
      <c r="HG202" s="166"/>
      <c r="HH202" s="166"/>
      <c r="HI202" s="166"/>
      <c r="HJ202" s="166"/>
      <c r="HK202" s="166"/>
      <c r="HL202" s="166"/>
      <c r="HM202" s="166"/>
      <c r="HN202" s="166"/>
      <c r="HO202" s="166"/>
      <c r="HP202" s="166"/>
      <c r="HQ202" s="166"/>
      <c r="HR202" s="166"/>
      <c r="HS202" s="166"/>
      <c r="HT202" s="166"/>
      <c r="HU202" s="166"/>
      <c r="HV202" s="166"/>
      <c r="HW202" s="166"/>
      <c r="HX202" s="166"/>
      <c r="HY202" s="166"/>
      <c r="HZ202" s="166"/>
      <c r="IA202" s="166"/>
      <c r="IB202" s="166"/>
      <c r="IC202" s="166"/>
      <c r="ID202" s="166"/>
      <c r="IE202" s="166"/>
      <c r="IF202" s="166"/>
      <c r="IG202" s="166"/>
      <c r="IH202" s="166"/>
      <c r="II202" s="166"/>
      <c r="IJ202" s="166"/>
      <c r="IK202" s="166"/>
      <c r="IL202" s="166"/>
      <c r="IM202" s="166"/>
      <c r="IN202" s="166"/>
      <c r="IO202" s="166"/>
      <c r="IP202" s="166"/>
      <c r="IQ202" s="166"/>
      <c r="IR202" s="166"/>
      <c r="IS202" s="166"/>
      <c r="IT202" s="166"/>
      <c r="IU202" s="166"/>
      <c r="IV202" s="166"/>
      <c r="IW202" s="166"/>
      <c r="IX202" s="166"/>
      <c r="IY202" s="166"/>
      <c r="IZ202" s="166"/>
      <c r="JA202" s="166"/>
      <c r="JB202" s="166"/>
      <c r="JC202" s="166"/>
      <c r="JD202" s="166"/>
      <c r="JE202" s="166"/>
      <c r="JF202" s="166"/>
      <c r="JG202" s="166"/>
      <c r="JH202" s="166"/>
      <c r="JI202" s="166"/>
      <c r="JJ202" s="166"/>
      <c r="JK202" s="166"/>
      <c r="JL202" s="166"/>
      <c r="JM202" s="166"/>
      <c r="JN202" s="166"/>
      <c r="JO202" s="166"/>
      <c r="JP202" s="166"/>
      <c r="JQ202" s="166"/>
      <c r="JR202" s="166"/>
      <c r="JS202" s="166"/>
      <c r="JT202" s="166"/>
      <c r="JU202" s="166"/>
      <c r="JV202" s="166"/>
      <c r="JW202" s="166"/>
      <c r="JX202" s="166"/>
      <c r="JY202" s="166"/>
      <c r="JZ202" s="166"/>
      <c r="KA202" s="166"/>
      <c r="KB202" s="166"/>
      <c r="KC202" s="166"/>
    </row>
    <row r="203" spans="1:289" s="106" customFormat="1" ht="15.75" x14ac:dyDescent="0.25">
      <c r="A203" s="80" t="s">
        <v>439</v>
      </c>
      <c r="B203" s="190">
        <v>4</v>
      </c>
      <c r="C203" s="119" t="s">
        <v>223</v>
      </c>
      <c r="D203" s="114" t="s">
        <v>198</v>
      </c>
      <c r="E203" s="126">
        <v>71877</v>
      </c>
      <c r="F203" s="126">
        <v>4894934000</v>
      </c>
      <c r="G203" s="126">
        <v>45070</v>
      </c>
      <c r="H203" s="184" t="s">
        <v>1</v>
      </c>
      <c r="I203" s="179" t="s">
        <v>177</v>
      </c>
      <c r="J203" s="190">
        <v>1</v>
      </c>
      <c r="K203" s="132">
        <v>72280</v>
      </c>
      <c r="L203" s="128">
        <v>96262.399999999994</v>
      </c>
      <c r="M203" s="130">
        <v>34.75</v>
      </c>
      <c r="N203" s="130">
        <v>46.28</v>
      </c>
      <c r="O203" s="130"/>
      <c r="P203" s="130"/>
      <c r="Q203" s="119"/>
      <c r="R203" s="119">
        <v>40</v>
      </c>
      <c r="S203" s="119" t="s">
        <v>55</v>
      </c>
      <c r="T203" s="119" t="s">
        <v>27</v>
      </c>
      <c r="U203" s="119">
        <v>0</v>
      </c>
      <c r="V203" s="119" t="s">
        <v>55</v>
      </c>
      <c r="W203" s="119" t="s">
        <v>55</v>
      </c>
      <c r="X203" s="119" t="s">
        <v>31</v>
      </c>
      <c r="Y203" s="119" t="s">
        <v>55</v>
      </c>
      <c r="Z203" s="119"/>
      <c r="AA203" s="119" t="s">
        <v>35</v>
      </c>
      <c r="AB203" s="119" t="s">
        <v>55</v>
      </c>
      <c r="AC203" s="119" t="s">
        <v>55</v>
      </c>
      <c r="AD203" s="119" t="s">
        <v>55</v>
      </c>
      <c r="AE203" s="119" t="s">
        <v>55</v>
      </c>
      <c r="AF203" s="119" t="s">
        <v>55</v>
      </c>
      <c r="AG203" s="119" t="s">
        <v>55</v>
      </c>
      <c r="AH203" s="119"/>
      <c r="AI203" s="119" t="s">
        <v>55</v>
      </c>
      <c r="AJ203" s="119" t="s">
        <v>55</v>
      </c>
      <c r="AK203" s="119" t="s">
        <v>55</v>
      </c>
      <c r="AL203" s="119" t="s">
        <v>55</v>
      </c>
      <c r="AM203" s="119" t="s">
        <v>55</v>
      </c>
      <c r="AN203" s="119" t="s">
        <v>55</v>
      </c>
      <c r="AO203" s="119" t="s">
        <v>55</v>
      </c>
      <c r="AP203" s="119" t="s">
        <v>55</v>
      </c>
      <c r="AQ203" s="119" t="s">
        <v>55</v>
      </c>
      <c r="AR203" s="119" t="s">
        <v>55</v>
      </c>
      <c r="AS203" s="119"/>
      <c r="AT203" s="119" t="s">
        <v>55</v>
      </c>
      <c r="AU203" s="119" t="s">
        <v>55</v>
      </c>
      <c r="AV203" s="119" t="s">
        <v>55</v>
      </c>
      <c r="BF203" s="166"/>
      <c r="BG203" s="166"/>
      <c r="BH203" s="166"/>
      <c r="BI203" s="166"/>
      <c r="BJ203" s="166"/>
      <c r="BK203" s="166"/>
      <c r="BL203" s="166"/>
      <c r="BM203" s="166"/>
      <c r="BN203" s="166"/>
      <c r="BO203" s="166"/>
      <c r="BP203" s="166"/>
      <c r="BQ203" s="166"/>
      <c r="BR203" s="166"/>
      <c r="BS203" s="166"/>
      <c r="BT203" s="166"/>
      <c r="BU203" s="166"/>
      <c r="BV203" s="166"/>
      <c r="BW203" s="166"/>
      <c r="BX203" s="166"/>
      <c r="BY203" s="166"/>
      <c r="BZ203" s="166"/>
      <c r="CA203" s="166"/>
      <c r="CB203" s="166"/>
      <c r="CC203" s="166"/>
      <c r="CD203" s="166"/>
      <c r="CE203" s="166"/>
      <c r="CF203" s="166"/>
      <c r="CG203" s="166"/>
      <c r="CH203" s="166"/>
      <c r="CI203" s="166"/>
      <c r="CJ203" s="166"/>
      <c r="CK203" s="166"/>
      <c r="CL203" s="166"/>
      <c r="CM203" s="166"/>
      <c r="CN203" s="166"/>
      <c r="CO203" s="166"/>
      <c r="CP203" s="166"/>
      <c r="CQ203" s="166"/>
      <c r="CR203" s="166"/>
      <c r="CS203" s="166"/>
      <c r="CT203" s="166"/>
      <c r="CU203" s="166"/>
      <c r="CV203" s="166"/>
      <c r="CW203" s="166"/>
      <c r="CX203" s="166"/>
      <c r="CY203" s="166"/>
      <c r="CZ203" s="166"/>
      <c r="DA203" s="166"/>
      <c r="DB203" s="166"/>
      <c r="DC203" s="166"/>
      <c r="DD203" s="166"/>
      <c r="DE203" s="166"/>
      <c r="DF203" s="166"/>
      <c r="DG203" s="166"/>
      <c r="DH203" s="166"/>
      <c r="DI203" s="166"/>
      <c r="DJ203" s="166"/>
      <c r="DK203" s="166"/>
      <c r="DL203" s="166"/>
      <c r="DM203" s="166"/>
      <c r="DN203" s="166"/>
      <c r="DO203" s="166"/>
      <c r="DP203" s="166"/>
      <c r="DQ203" s="166"/>
      <c r="DR203" s="166"/>
      <c r="DS203" s="166"/>
      <c r="DT203" s="166"/>
      <c r="DU203" s="166"/>
      <c r="DV203" s="166"/>
      <c r="DW203" s="166"/>
      <c r="DX203" s="166"/>
      <c r="DY203" s="166"/>
      <c r="DZ203" s="166"/>
      <c r="EA203" s="166"/>
      <c r="EB203" s="166"/>
      <c r="EC203" s="166"/>
      <c r="ED203" s="166"/>
      <c r="EE203" s="166"/>
      <c r="EF203" s="166"/>
      <c r="EG203" s="166"/>
      <c r="EH203" s="166"/>
      <c r="EI203" s="166"/>
      <c r="EJ203" s="166"/>
      <c r="EK203" s="166"/>
      <c r="EL203" s="166"/>
      <c r="EM203" s="166"/>
      <c r="EN203" s="166"/>
      <c r="EO203" s="166"/>
      <c r="EP203" s="166"/>
      <c r="EQ203" s="166"/>
      <c r="ER203" s="166"/>
      <c r="ES203" s="166"/>
      <c r="ET203" s="166"/>
      <c r="EU203" s="166"/>
      <c r="EV203" s="166"/>
      <c r="EW203" s="166"/>
      <c r="EX203" s="166"/>
      <c r="EY203" s="166"/>
      <c r="EZ203" s="166"/>
      <c r="FA203" s="166"/>
      <c r="FB203" s="166"/>
      <c r="FC203" s="166"/>
      <c r="FD203" s="166"/>
      <c r="FE203" s="166"/>
      <c r="FF203" s="166"/>
      <c r="FG203" s="166"/>
      <c r="FH203" s="166"/>
      <c r="FI203" s="166"/>
      <c r="FJ203" s="166"/>
      <c r="FK203" s="166"/>
      <c r="FL203" s="166"/>
      <c r="FM203" s="166"/>
      <c r="FN203" s="166"/>
      <c r="FO203" s="166"/>
      <c r="FP203" s="166"/>
      <c r="FQ203" s="166"/>
      <c r="FR203" s="166"/>
      <c r="FS203" s="166"/>
      <c r="FT203" s="166"/>
      <c r="FU203" s="166"/>
      <c r="FV203" s="166"/>
      <c r="FW203" s="166"/>
      <c r="FX203" s="166"/>
      <c r="FY203" s="166"/>
      <c r="FZ203" s="166"/>
      <c r="GA203" s="166"/>
      <c r="GB203" s="166"/>
      <c r="GC203" s="166"/>
      <c r="GD203" s="166"/>
      <c r="GE203" s="166"/>
      <c r="GF203" s="166"/>
      <c r="GG203" s="166"/>
      <c r="GH203" s="166"/>
      <c r="GI203" s="166"/>
      <c r="GJ203" s="166"/>
      <c r="GK203" s="166"/>
      <c r="GL203" s="166"/>
      <c r="GM203" s="166"/>
      <c r="GN203" s="166"/>
      <c r="GO203" s="166"/>
      <c r="GP203" s="166"/>
      <c r="GQ203" s="166"/>
      <c r="GR203" s="166"/>
      <c r="GS203" s="166"/>
      <c r="GT203" s="166"/>
      <c r="GU203" s="166"/>
      <c r="GV203" s="166"/>
      <c r="GW203" s="166"/>
      <c r="GX203" s="166"/>
      <c r="GY203" s="166"/>
      <c r="GZ203" s="166"/>
      <c r="HA203" s="166"/>
      <c r="HB203" s="166"/>
      <c r="HC203" s="166"/>
      <c r="HD203" s="166"/>
      <c r="HE203" s="166"/>
      <c r="HF203" s="166"/>
      <c r="HG203" s="166"/>
      <c r="HH203" s="166"/>
      <c r="HI203" s="166"/>
      <c r="HJ203" s="166"/>
      <c r="HK203" s="166"/>
      <c r="HL203" s="166"/>
      <c r="HM203" s="166"/>
      <c r="HN203" s="166"/>
      <c r="HO203" s="166"/>
      <c r="HP203" s="166"/>
      <c r="HQ203" s="166"/>
      <c r="HR203" s="166"/>
      <c r="HS203" s="166"/>
      <c r="HT203" s="166"/>
      <c r="HU203" s="166"/>
      <c r="HV203" s="166"/>
      <c r="HW203" s="166"/>
      <c r="HX203" s="166"/>
      <c r="HY203" s="166"/>
      <c r="HZ203" s="166"/>
      <c r="IA203" s="166"/>
      <c r="IB203" s="166"/>
      <c r="IC203" s="166"/>
      <c r="ID203" s="166"/>
      <c r="IE203" s="166"/>
      <c r="IF203" s="166"/>
      <c r="IG203" s="166"/>
      <c r="IH203" s="166"/>
      <c r="II203" s="166"/>
      <c r="IJ203" s="166"/>
      <c r="IK203" s="166"/>
      <c r="IL203" s="166"/>
      <c r="IM203" s="166"/>
      <c r="IN203" s="166"/>
      <c r="IO203" s="166"/>
      <c r="IP203" s="166"/>
      <c r="IQ203" s="166"/>
      <c r="IR203" s="166"/>
      <c r="IS203" s="166"/>
      <c r="IT203" s="166"/>
      <c r="IU203" s="166"/>
      <c r="IV203" s="166"/>
      <c r="IW203" s="166"/>
      <c r="IX203" s="166"/>
      <c r="IY203" s="166"/>
      <c r="IZ203" s="166"/>
      <c r="JA203" s="166"/>
      <c r="JB203" s="166"/>
      <c r="JC203" s="166"/>
      <c r="JD203" s="166"/>
      <c r="JE203" s="166"/>
      <c r="JF203" s="166"/>
      <c r="JG203" s="166"/>
      <c r="JH203" s="166"/>
      <c r="JI203" s="166"/>
      <c r="JJ203" s="166"/>
      <c r="JK203" s="166"/>
      <c r="JL203" s="166"/>
      <c r="JM203" s="166"/>
      <c r="JN203" s="166"/>
      <c r="JO203" s="166"/>
      <c r="JP203" s="166"/>
      <c r="JQ203" s="166"/>
      <c r="JR203" s="166"/>
      <c r="JS203" s="166"/>
      <c r="JT203" s="166"/>
      <c r="JU203" s="166"/>
      <c r="JV203" s="166"/>
      <c r="JW203" s="166"/>
      <c r="JX203" s="166"/>
      <c r="JY203" s="166"/>
      <c r="JZ203" s="166"/>
      <c r="KA203" s="166"/>
      <c r="KB203" s="166"/>
      <c r="KC203" s="166"/>
    </row>
    <row r="204" spans="1:289" s="159" customFormat="1" ht="15.75" x14ac:dyDescent="0.25">
      <c r="A204" s="80" t="s">
        <v>439</v>
      </c>
      <c r="B204" s="190">
        <v>4</v>
      </c>
      <c r="C204" s="119" t="s">
        <v>223</v>
      </c>
      <c r="D204" s="189" t="s">
        <v>198</v>
      </c>
      <c r="E204" s="126">
        <v>71877</v>
      </c>
      <c r="F204" s="126">
        <v>4894934000</v>
      </c>
      <c r="G204" s="126">
        <v>45070</v>
      </c>
      <c r="H204" s="184" t="s">
        <v>220</v>
      </c>
      <c r="I204" s="113" t="s">
        <v>173</v>
      </c>
      <c r="J204" s="190">
        <v>0</v>
      </c>
      <c r="K204" s="132">
        <v>0</v>
      </c>
      <c r="L204" s="128">
        <v>0</v>
      </c>
      <c r="M204" s="130">
        <v>0</v>
      </c>
      <c r="N204" s="130">
        <v>0</v>
      </c>
      <c r="O204" s="130"/>
      <c r="P204" s="130"/>
      <c r="Q204" s="119"/>
      <c r="R204" s="119">
        <v>40</v>
      </c>
      <c r="S204" s="119" t="s">
        <v>55</v>
      </c>
      <c r="T204" s="190" t="s">
        <v>27</v>
      </c>
      <c r="U204" s="119">
        <v>0</v>
      </c>
      <c r="V204" s="119" t="s">
        <v>55</v>
      </c>
      <c r="W204" s="119" t="s">
        <v>55</v>
      </c>
      <c r="X204" s="119" t="s">
        <v>31</v>
      </c>
      <c r="Y204" s="119" t="s">
        <v>55</v>
      </c>
      <c r="Z204" s="119" t="s">
        <v>32</v>
      </c>
      <c r="AA204" s="119" t="s">
        <v>35</v>
      </c>
      <c r="AB204" s="119" t="s">
        <v>55</v>
      </c>
      <c r="AC204" s="119" t="s">
        <v>55</v>
      </c>
      <c r="AD204" s="119" t="s">
        <v>55</v>
      </c>
      <c r="AE204" s="119" t="s">
        <v>55</v>
      </c>
      <c r="AF204" s="119" t="s">
        <v>55</v>
      </c>
      <c r="AG204" s="119" t="s">
        <v>55</v>
      </c>
      <c r="AH204" s="119" t="s">
        <v>55</v>
      </c>
      <c r="AI204" s="119" t="s">
        <v>55</v>
      </c>
      <c r="AJ204" s="119" t="s">
        <v>55</v>
      </c>
      <c r="AK204" s="119" t="s">
        <v>55</v>
      </c>
      <c r="AL204" s="119"/>
      <c r="AM204" s="119" t="s">
        <v>55</v>
      </c>
      <c r="AN204" s="119" t="s">
        <v>55</v>
      </c>
      <c r="AO204" s="119" t="s">
        <v>55</v>
      </c>
      <c r="AP204" s="119" t="s">
        <v>55</v>
      </c>
      <c r="AQ204" s="119" t="s">
        <v>55</v>
      </c>
      <c r="AR204" s="119" t="s">
        <v>55</v>
      </c>
      <c r="AS204" s="119"/>
      <c r="AT204" s="119" t="s">
        <v>55</v>
      </c>
      <c r="AU204" s="119" t="s">
        <v>55</v>
      </c>
      <c r="AV204" s="119" t="s">
        <v>55</v>
      </c>
      <c r="AW204" s="166"/>
      <c r="AX204" s="166"/>
      <c r="AY204" s="166"/>
      <c r="AZ204" s="166"/>
      <c r="BA204" s="166"/>
      <c r="BB204" s="166"/>
      <c r="BC204" s="166"/>
      <c r="BD204" s="166"/>
      <c r="BE204" s="166"/>
      <c r="BF204" s="166"/>
      <c r="BG204" s="166"/>
      <c r="BH204" s="166"/>
      <c r="BI204" s="166"/>
      <c r="BJ204" s="166"/>
      <c r="BK204" s="166"/>
      <c r="BL204" s="166"/>
      <c r="BM204" s="166"/>
      <c r="BN204" s="166"/>
      <c r="BO204" s="166"/>
      <c r="BP204" s="166"/>
      <c r="BQ204" s="166"/>
      <c r="BR204" s="166"/>
      <c r="BS204" s="166"/>
      <c r="BT204" s="166"/>
      <c r="BU204" s="166"/>
      <c r="BV204" s="166"/>
      <c r="BW204" s="166"/>
      <c r="BX204" s="166"/>
      <c r="BY204" s="166"/>
      <c r="BZ204" s="166"/>
      <c r="CA204" s="166"/>
      <c r="CB204" s="166"/>
      <c r="CC204" s="166"/>
      <c r="CD204" s="166"/>
      <c r="CE204" s="166"/>
      <c r="CF204" s="166"/>
      <c r="CG204" s="166"/>
      <c r="CH204" s="166"/>
      <c r="CI204" s="166"/>
      <c r="CJ204" s="166"/>
      <c r="CK204" s="166"/>
      <c r="CL204" s="166"/>
      <c r="CM204" s="166"/>
      <c r="CN204" s="166"/>
      <c r="CO204" s="166"/>
      <c r="CP204" s="166"/>
      <c r="CQ204" s="166"/>
      <c r="CR204" s="166"/>
      <c r="CS204" s="166"/>
      <c r="CT204" s="166"/>
      <c r="CU204" s="166"/>
      <c r="CV204" s="166"/>
      <c r="CW204" s="166"/>
      <c r="CX204" s="166"/>
      <c r="CY204" s="166"/>
      <c r="CZ204" s="166"/>
      <c r="DA204" s="166"/>
      <c r="DB204" s="166"/>
      <c r="DC204" s="166"/>
      <c r="DD204" s="166"/>
      <c r="DE204" s="166"/>
      <c r="DF204" s="166"/>
      <c r="DG204" s="166"/>
      <c r="DH204" s="166"/>
      <c r="DI204" s="166"/>
      <c r="DJ204" s="166"/>
      <c r="DK204" s="166"/>
      <c r="DL204" s="166"/>
      <c r="DM204" s="166"/>
      <c r="DN204" s="166"/>
      <c r="DO204" s="166"/>
      <c r="DP204" s="166"/>
      <c r="DQ204" s="166"/>
      <c r="DR204" s="166"/>
      <c r="DS204" s="166"/>
      <c r="DT204" s="166"/>
      <c r="DU204" s="166"/>
      <c r="DV204" s="166"/>
      <c r="DW204" s="166"/>
      <c r="DX204" s="166"/>
      <c r="DY204" s="166"/>
      <c r="DZ204" s="166"/>
      <c r="EA204" s="166"/>
      <c r="EB204" s="166"/>
      <c r="EC204" s="166"/>
      <c r="ED204" s="166"/>
      <c r="EE204" s="166"/>
      <c r="EF204" s="166"/>
      <c r="EG204" s="166"/>
      <c r="EH204" s="166"/>
      <c r="EI204" s="166"/>
      <c r="EJ204" s="166"/>
      <c r="EK204" s="166"/>
      <c r="EL204" s="166"/>
      <c r="EM204" s="166"/>
      <c r="EN204" s="166"/>
      <c r="EO204" s="166"/>
      <c r="EP204" s="166"/>
      <c r="EQ204" s="166"/>
      <c r="ER204" s="166"/>
      <c r="ES204" s="166"/>
      <c r="ET204" s="166"/>
      <c r="EU204" s="166"/>
      <c r="EV204" s="166"/>
      <c r="EW204" s="166"/>
      <c r="EX204" s="166"/>
      <c r="EY204" s="166"/>
      <c r="EZ204" s="166"/>
      <c r="FA204" s="166"/>
      <c r="FB204" s="166"/>
      <c r="FC204" s="166"/>
      <c r="FD204" s="166"/>
      <c r="FE204" s="166"/>
      <c r="FF204" s="166"/>
      <c r="FG204" s="166"/>
      <c r="FH204" s="166"/>
      <c r="FI204" s="166"/>
      <c r="FJ204" s="166"/>
      <c r="FK204" s="166"/>
      <c r="FL204" s="166"/>
      <c r="FM204" s="166"/>
      <c r="FN204" s="166"/>
      <c r="FO204" s="166"/>
      <c r="FP204" s="166"/>
      <c r="FQ204" s="166"/>
      <c r="FR204" s="166"/>
      <c r="FS204" s="166"/>
      <c r="FT204" s="166"/>
      <c r="FU204" s="166"/>
      <c r="FV204" s="166"/>
      <c r="FW204" s="166"/>
      <c r="FX204" s="166"/>
      <c r="FY204" s="166"/>
      <c r="FZ204" s="166"/>
      <c r="GA204" s="166"/>
      <c r="GB204" s="166"/>
      <c r="GC204" s="166"/>
      <c r="GD204" s="166"/>
      <c r="GE204" s="166"/>
      <c r="GF204" s="166"/>
      <c r="GG204" s="166"/>
      <c r="GH204" s="166"/>
      <c r="GI204" s="166"/>
      <c r="GJ204" s="166"/>
      <c r="GK204" s="166"/>
      <c r="GL204" s="166"/>
      <c r="GM204" s="166"/>
      <c r="GN204" s="166"/>
      <c r="GO204" s="166"/>
      <c r="GP204" s="166"/>
      <c r="GQ204" s="166"/>
      <c r="GR204" s="166"/>
      <c r="GS204" s="166"/>
      <c r="GT204" s="166"/>
      <c r="GU204" s="166"/>
      <c r="GV204" s="166"/>
      <c r="GW204" s="166"/>
      <c r="GX204" s="166"/>
      <c r="GY204" s="166"/>
      <c r="GZ204" s="166"/>
      <c r="HA204" s="166"/>
      <c r="HB204" s="166"/>
      <c r="HC204" s="166"/>
      <c r="HD204" s="166"/>
      <c r="HE204" s="166"/>
      <c r="HF204" s="166"/>
      <c r="HG204" s="166"/>
      <c r="HH204" s="166"/>
      <c r="HI204" s="166"/>
      <c r="HJ204" s="166"/>
      <c r="HK204" s="166"/>
      <c r="HL204" s="166"/>
      <c r="HM204" s="166"/>
      <c r="HN204" s="166"/>
      <c r="HO204" s="166"/>
      <c r="HP204" s="166"/>
      <c r="HQ204" s="166"/>
      <c r="HR204" s="166"/>
      <c r="HS204" s="166"/>
      <c r="HT204" s="166"/>
      <c r="HU204" s="166"/>
      <c r="HV204" s="166"/>
      <c r="HW204" s="166"/>
      <c r="HX204" s="166"/>
      <c r="HY204" s="166"/>
      <c r="HZ204" s="166"/>
      <c r="IA204" s="166"/>
      <c r="IB204" s="166"/>
      <c r="IC204" s="166"/>
      <c r="ID204" s="166"/>
      <c r="IE204" s="166"/>
      <c r="IF204" s="166"/>
      <c r="IG204" s="166"/>
      <c r="IH204" s="166"/>
      <c r="II204" s="166"/>
      <c r="IJ204" s="166"/>
      <c r="IK204" s="166"/>
      <c r="IL204" s="166"/>
      <c r="IM204" s="166"/>
      <c r="IN204" s="166"/>
      <c r="IO204" s="166"/>
      <c r="IP204" s="166"/>
      <c r="IQ204" s="166"/>
      <c r="IR204" s="166"/>
      <c r="IS204" s="166"/>
      <c r="IT204" s="166"/>
      <c r="IU204" s="166"/>
      <c r="IV204" s="166"/>
      <c r="IW204" s="166"/>
      <c r="IX204" s="166"/>
      <c r="IY204" s="166"/>
      <c r="IZ204" s="166"/>
      <c r="JA204" s="166"/>
      <c r="JB204" s="166"/>
      <c r="JC204" s="166"/>
      <c r="JD204" s="166"/>
      <c r="JE204" s="166"/>
      <c r="JF204" s="166"/>
      <c r="JG204" s="166"/>
      <c r="JH204" s="166"/>
      <c r="JI204" s="166"/>
      <c r="JJ204" s="166"/>
      <c r="JK204" s="166"/>
      <c r="JL204" s="166"/>
      <c r="JM204" s="166"/>
      <c r="JN204" s="166"/>
      <c r="JO204" s="166"/>
      <c r="JP204" s="166"/>
      <c r="JQ204" s="166"/>
      <c r="JR204" s="166"/>
      <c r="JS204" s="166"/>
      <c r="JT204" s="166"/>
      <c r="JU204" s="166"/>
      <c r="JV204" s="166"/>
      <c r="JW204" s="166"/>
      <c r="JX204" s="166"/>
      <c r="JY204" s="166"/>
      <c r="JZ204" s="166"/>
      <c r="KA204" s="166"/>
      <c r="KB204" s="166"/>
      <c r="KC204" s="166"/>
    </row>
    <row r="205" spans="1:289" s="159" customFormat="1" ht="15.75" x14ac:dyDescent="0.25">
      <c r="A205" s="80" t="s">
        <v>439</v>
      </c>
      <c r="B205" s="190">
        <v>4</v>
      </c>
      <c r="C205" s="119" t="s">
        <v>223</v>
      </c>
      <c r="D205" s="189" t="s">
        <v>198</v>
      </c>
      <c r="E205" s="126">
        <v>71877</v>
      </c>
      <c r="F205" s="126">
        <v>4894934000</v>
      </c>
      <c r="G205" s="126">
        <v>45070</v>
      </c>
      <c r="H205" s="176" t="s">
        <v>47</v>
      </c>
      <c r="I205" s="113" t="s">
        <v>173</v>
      </c>
      <c r="J205" s="190">
        <v>6</v>
      </c>
      <c r="K205" s="132">
        <v>51417.599999999999</v>
      </c>
      <c r="L205" s="128">
        <v>68598.399999999994</v>
      </c>
      <c r="M205" s="130">
        <v>24.72</v>
      </c>
      <c r="N205" s="130">
        <v>32.979999999999997</v>
      </c>
      <c r="O205" s="130"/>
      <c r="P205" s="130"/>
      <c r="Q205" s="119"/>
      <c r="R205" s="119">
        <v>40</v>
      </c>
      <c r="S205" s="119" t="s">
        <v>55</v>
      </c>
      <c r="T205" s="190" t="s">
        <v>29</v>
      </c>
      <c r="U205" s="119">
        <v>0</v>
      </c>
      <c r="V205" s="119" t="s">
        <v>55</v>
      </c>
      <c r="W205" s="119"/>
      <c r="X205" s="119"/>
      <c r="Y205" s="119" t="s">
        <v>55</v>
      </c>
      <c r="Z205" s="119" t="s">
        <v>32</v>
      </c>
      <c r="AA205" s="119" t="s">
        <v>35</v>
      </c>
      <c r="AB205" s="119" t="s">
        <v>56</v>
      </c>
      <c r="AC205" s="119"/>
      <c r="AD205" s="119"/>
      <c r="AE205" s="119"/>
      <c r="AF205" s="119" t="s">
        <v>55</v>
      </c>
      <c r="AG205" s="119"/>
      <c r="AH205" s="119" t="s">
        <v>55</v>
      </c>
      <c r="AI205" s="119" t="s">
        <v>55</v>
      </c>
      <c r="AJ205" s="119" t="s">
        <v>55</v>
      </c>
      <c r="AK205" s="119" t="s">
        <v>55</v>
      </c>
      <c r="AL205" s="119"/>
      <c r="AM205" s="119" t="s">
        <v>55</v>
      </c>
      <c r="AN205" s="119" t="s">
        <v>55</v>
      </c>
      <c r="AO205" s="119" t="s">
        <v>55</v>
      </c>
      <c r="AP205" s="119" t="s">
        <v>55</v>
      </c>
      <c r="AQ205" s="119" t="s">
        <v>55</v>
      </c>
      <c r="AR205" s="119" t="s">
        <v>55</v>
      </c>
      <c r="AS205" s="119"/>
      <c r="AT205" s="119"/>
      <c r="AU205" s="119" t="s">
        <v>55</v>
      </c>
      <c r="AV205" s="119" t="s">
        <v>55</v>
      </c>
      <c r="AW205" s="166"/>
      <c r="AX205" s="166"/>
      <c r="AY205" s="166"/>
      <c r="AZ205" s="166"/>
      <c r="BA205" s="166"/>
      <c r="BB205" s="166"/>
      <c r="BC205" s="166"/>
      <c r="BD205" s="166"/>
      <c r="BE205" s="166"/>
      <c r="BF205" s="166"/>
      <c r="BG205" s="166"/>
      <c r="BH205" s="166"/>
      <c r="BI205" s="166"/>
      <c r="BJ205" s="166"/>
      <c r="BK205" s="166"/>
      <c r="BL205" s="166"/>
      <c r="BM205" s="166"/>
      <c r="BN205" s="166"/>
      <c r="BO205" s="166"/>
      <c r="BP205" s="166"/>
      <c r="BQ205" s="166"/>
      <c r="BR205" s="166"/>
      <c r="BS205" s="166"/>
      <c r="BT205" s="166"/>
      <c r="BU205" s="166"/>
      <c r="BV205" s="166"/>
      <c r="BW205" s="166"/>
      <c r="BX205" s="166"/>
      <c r="BY205" s="166"/>
      <c r="BZ205" s="166"/>
      <c r="CA205" s="166"/>
      <c r="CB205" s="166"/>
      <c r="CC205" s="166"/>
      <c r="CD205" s="166"/>
      <c r="CE205" s="166"/>
      <c r="CF205" s="166"/>
      <c r="CG205" s="166"/>
      <c r="CH205" s="166"/>
      <c r="CI205" s="166"/>
      <c r="CJ205" s="166"/>
      <c r="CK205" s="166"/>
      <c r="CL205" s="166"/>
      <c r="CM205" s="166"/>
      <c r="CN205" s="166"/>
      <c r="CO205" s="166"/>
      <c r="CP205" s="166"/>
      <c r="CQ205" s="166"/>
      <c r="CR205" s="166"/>
      <c r="CS205" s="166"/>
      <c r="CT205" s="166"/>
      <c r="CU205" s="166"/>
      <c r="CV205" s="166"/>
      <c r="CW205" s="166"/>
      <c r="CX205" s="166"/>
      <c r="CY205" s="166"/>
      <c r="CZ205" s="166"/>
      <c r="DA205" s="166"/>
      <c r="DB205" s="166"/>
      <c r="DC205" s="166"/>
      <c r="DD205" s="166"/>
      <c r="DE205" s="166"/>
      <c r="DF205" s="166"/>
      <c r="DG205" s="166"/>
      <c r="DH205" s="166"/>
      <c r="DI205" s="166"/>
      <c r="DJ205" s="166"/>
      <c r="DK205" s="166"/>
      <c r="DL205" s="166"/>
      <c r="DM205" s="166"/>
      <c r="DN205" s="166"/>
      <c r="DO205" s="166"/>
      <c r="DP205" s="166"/>
      <c r="DQ205" s="166"/>
      <c r="DR205" s="166"/>
      <c r="DS205" s="166"/>
      <c r="DT205" s="166"/>
      <c r="DU205" s="166"/>
      <c r="DV205" s="166"/>
      <c r="DW205" s="166"/>
      <c r="DX205" s="166"/>
      <c r="DY205" s="166"/>
      <c r="DZ205" s="166"/>
      <c r="EA205" s="166"/>
      <c r="EB205" s="166"/>
      <c r="EC205" s="166"/>
      <c r="ED205" s="166"/>
      <c r="EE205" s="166"/>
      <c r="EF205" s="166"/>
      <c r="EG205" s="166"/>
      <c r="EH205" s="166"/>
      <c r="EI205" s="166"/>
      <c r="EJ205" s="166"/>
      <c r="EK205" s="166"/>
      <c r="EL205" s="166"/>
      <c r="EM205" s="166"/>
      <c r="EN205" s="166"/>
      <c r="EO205" s="166"/>
      <c r="EP205" s="166"/>
      <c r="EQ205" s="166"/>
      <c r="ER205" s="166"/>
      <c r="ES205" s="166"/>
      <c r="ET205" s="166"/>
      <c r="EU205" s="166"/>
      <c r="EV205" s="166"/>
      <c r="EW205" s="166"/>
      <c r="EX205" s="166"/>
      <c r="EY205" s="166"/>
      <c r="EZ205" s="166"/>
      <c r="FA205" s="166"/>
      <c r="FB205" s="166"/>
      <c r="FC205" s="166"/>
      <c r="FD205" s="166"/>
      <c r="FE205" s="166"/>
      <c r="FF205" s="166"/>
      <c r="FG205" s="166"/>
      <c r="FH205" s="166"/>
      <c r="FI205" s="166"/>
      <c r="FJ205" s="166"/>
      <c r="FK205" s="166"/>
      <c r="FL205" s="166"/>
      <c r="FM205" s="166"/>
      <c r="FN205" s="166"/>
      <c r="FO205" s="166"/>
      <c r="FP205" s="166"/>
      <c r="FQ205" s="166"/>
      <c r="FR205" s="166"/>
      <c r="FS205" s="166"/>
      <c r="FT205" s="166"/>
      <c r="FU205" s="166"/>
      <c r="FV205" s="166"/>
      <c r="FW205" s="166"/>
      <c r="FX205" s="166"/>
      <c r="FY205" s="166"/>
      <c r="FZ205" s="166"/>
      <c r="GA205" s="166"/>
      <c r="GB205" s="166"/>
      <c r="GC205" s="166"/>
      <c r="GD205" s="166"/>
      <c r="GE205" s="166"/>
      <c r="GF205" s="166"/>
      <c r="GG205" s="166"/>
      <c r="GH205" s="166"/>
      <c r="GI205" s="166"/>
      <c r="GJ205" s="166"/>
      <c r="GK205" s="166"/>
      <c r="GL205" s="166"/>
      <c r="GM205" s="166"/>
      <c r="GN205" s="166"/>
      <c r="GO205" s="166"/>
      <c r="GP205" s="166"/>
      <c r="GQ205" s="166"/>
      <c r="GR205" s="166"/>
      <c r="GS205" s="166"/>
      <c r="GT205" s="166"/>
      <c r="GU205" s="166"/>
      <c r="GV205" s="166"/>
      <c r="GW205" s="166"/>
      <c r="GX205" s="166"/>
      <c r="GY205" s="166"/>
      <c r="GZ205" s="166"/>
      <c r="HA205" s="166"/>
      <c r="HB205" s="166"/>
      <c r="HC205" s="166"/>
      <c r="HD205" s="166"/>
      <c r="HE205" s="166"/>
      <c r="HF205" s="166"/>
      <c r="HG205" s="166"/>
      <c r="HH205" s="166"/>
      <c r="HI205" s="166"/>
      <c r="HJ205" s="166"/>
      <c r="HK205" s="166"/>
      <c r="HL205" s="166"/>
      <c r="HM205" s="166"/>
      <c r="HN205" s="166"/>
      <c r="HO205" s="166"/>
      <c r="HP205" s="166"/>
      <c r="HQ205" s="166"/>
      <c r="HR205" s="166"/>
      <c r="HS205" s="166"/>
      <c r="HT205" s="166"/>
      <c r="HU205" s="166"/>
      <c r="HV205" s="166"/>
      <c r="HW205" s="166"/>
      <c r="HX205" s="166"/>
      <c r="HY205" s="166"/>
      <c r="HZ205" s="166"/>
      <c r="IA205" s="166"/>
      <c r="IB205" s="166"/>
      <c r="IC205" s="166"/>
      <c r="ID205" s="166"/>
      <c r="IE205" s="166"/>
      <c r="IF205" s="166"/>
      <c r="IG205" s="166"/>
      <c r="IH205" s="166"/>
      <c r="II205" s="166"/>
      <c r="IJ205" s="166"/>
      <c r="IK205" s="166"/>
      <c r="IL205" s="166"/>
      <c r="IM205" s="166"/>
      <c r="IN205" s="166"/>
      <c r="IO205" s="166"/>
      <c r="IP205" s="166"/>
      <c r="IQ205" s="166"/>
      <c r="IR205" s="166"/>
      <c r="IS205" s="166"/>
      <c r="IT205" s="166"/>
      <c r="IU205" s="166"/>
      <c r="IV205" s="166"/>
      <c r="IW205" s="166"/>
      <c r="IX205" s="166"/>
      <c r="IY205" s="166"/>
      <c r="IZ205" s="166"/>
      <c r="JA205" s="166"/>
      <c r="JB205" s="166"/>
      <c r="JC205" s="166"/>
      <c r="JD205" s="166"/>
      <c r="JE205" s="166"/>
      <c r="JF205" s="166"/>
      <c r="JG205" s="166"/>
      <c r="JH205" s="166"/>
      <c r="JI205" s="166"/>
      <c r="JJ205" s="166"/>
      <c r="JK205" s="166"/>
      <c r="JL205" s="166"/>
      <c r="JM205" s="166"/>
      <c r="JN205" s="166"/>
      <c r="JO205" s="166"/>
      <c r="JP205" s="166"/>
      <c r="JQ205" s="166"/>
      <c r="JR205" s="166"/>
      <c r="JS205" s="166"/>
      <c r="JT205" s="166"/>
      <c r="JU205" s="166"/>
      <c r="JV205" s="166"/>
      <c r="JW205" s="166"/>
      <c r="JX205" s="166"/>
      <c r="JY205" s="166"/>
      <c r="JZ205" s="166"/>
      <c r="KA205" s="166"/>
      <c r="KB205" s="166"/>
      <c r="KC205" s="166"/>
    </row>
    <row r="206" spans="1:289" s="104" customFormat="1" ht="15.75" x14ac:dyDescent="0.25">
      <c r="A206" s="80" t="s">
        <v>439</v>
      </c>
      <c r="B206" s="190">
        <v>4</v>
      </c>
      <c r="C206" s="190" t="s">
        <v>223</v>
      </c>
      <c r="D206" s="189" t="s">
        <v>198</v>
      </c>
      <c r="E206" s="198">
        <v>71877</v>
      </c>
      <c r="F206" s="198">
        <v>4894934000</v>
      </c>
      <c r="G206" s="198">
        <v>45070</v>
      </c>
      <c r="H206" s="176" t="s">
        <v>54</v>
      </c>
      <c r="I206" s="176" t="s">
        <v>176</v>
      </c>
      <c r="J206" s="190">
        <v>2</v>
      </c>
      <c r="K206" s="209">
        <v>46155.199999999997</v>
      </c>
      <c r="L206" s="201">
        <v>61547.199999999997</v>
      </c>
      <c r="M206" s="205">
        <v>22.19</v>
      </c>
      <c r="N206" s="205">
        <v>29.59</v>
      </c>
      <c r="O206" s="205"/>
      <c r="P206" s="205"/>
      <c r="Q206" s="190"/>
      <c r="R206" s="190">
        <v>40</v>
      </c>
      <c r="S206" s="190" t="s">
        <v>55</v>
      </c>
      <c r="T206" s="190" t="s">
        <v>304</v>
      </c>
      <c r="U206" s="190">
        <v>0</v>
      </c>
      <c r="V206" s="190" t="s">
        <v>55</v>
      </c>
      <c r="W206" s="190" t="s">
        <v>55</v>
      </c>
      <c r="X206" s="190"/>
      <c r="Y206" s="190" t="s">
        <v>55</v>
      </c>
      <c r="Z206" s="190" t="s">
        <v>32</v>
      </c>
      <c r="AA206" s="190" t="s">
        <v>35</v>
      </c>
      <c r="AB206" s="190" t="s">
        <v>56</v>
      </c>
      <c r="AC206" s="190"/>
      <c r="AD206" s="190"/>
      <c r="AE206" s="190"/>
      <c r="AF206" s="190" t="s">
        <v>56</v>
      </c>
      <c r="AG206" s="190"/>
      <c r="AH206" s="190" t="s">
        <v>56</v>
      </c>
      <c r="AI206" s="190" t="s">
        <v>56</v>
      </c>
      <c r="AJ206" s="190" t="s">
        <v>56</v>
      </c>
      <c r="AK206" s="190" t="s">
        <v>56</v>
      </c>
      <c r="AL206" s="190"/>
      <c r="AM206" s="190" t="s">
        <v>56</v>
      </c>
      <c r="AN206" s="190" t="s">
        <v>56</v>
      </c>
      <c r="AO206" s="190" t="s">
        <v>55</v>
      </c>
      <c r="AP206" s="190" t="s">
        <v>55</v>
      </c>
      <c r="AQ206" s="190" t="s">
        <v>55</v>
      </c>
      <c r="AR206" s="190" t="s">
        <v>55</v>
      </c>
      <c r="AS206" s="190"/>
      <c r="AT206" s="190"/>
      <c r="AU206" s="190" t="s">
        <v>55</v>
      </c>
      <c r="AV206" s="190" t="s">
        <v>55</v>
      </c>
      <c r="AW206" s="108"/>
      <c r="AX206" s="108"/>
      <c r="AY206" s="108"/>
      <c r="AZ206" s="108"/>
      <c r="BA206" s="108"/>
      <c r="BB206" s="108"/>
      <c r="BC206" s="108"/>
      <c r="BD206" s="108"/>
      <c r="BE206" s="108"/>
      <c r="BF206" s="108"/>
      <c r="BG206" s="108"/>
      <c r="BH206" s="108"/>
      <c r="BI206" s="108"/>
      <c r="BJ206" s="108"/>
      <c r="BK206" s="108"/>
      <c r="BL206" s="108"/>
      <c r="BM206" s="108"/>
      <c r="BN206" s="108"/>
      <c r="BO206" s="108"/>
      <c r="BP206" s="108"/>
      <c r="BQ206" s="108"/>
      <c r="BR206" s="108"/>
      <c r="BS206" s="108"/>
      <c r="BT206" s="108"/>
      <c r="BU206" s="108"/>
      <c r="BV206" s="108"/>
      <c r="BW206" s="108"/>
      <c r="BX206" s="108"/>
      <c r="BY206" s="108"/>
      <c r="BZ206" s="108"/>
      <c r="CA206" s="108"/>
      <c r="CB206" s="108"/>
      <c r="CC206" s="108"/>
      <c r="CD206" s="108"/>
      <c r="CE206" s="108"/>
      <c r="CF206" s="108"/>
      <c r="CG206" s="108"/>
      <c r="CH206" s="108"/>
      <c r="CI206" s="108"/>
      <c r="CJ206" s="108"/>
      <c r="CK206" s="108"/>
      <c r="CL206" s="108"/>
      <c r="CM206" s="108"/>
      <c r="CN206" s="108"/>
      <c r="CO206" s="108"/>
      <c r="CP206" s="108"/>
      <c r="CQ206" s="108"/>
      <c r="CR206" s="108"/>
      <c r="CS206" s="108"/>
      <c r="CT206" s="108"/>
      <c r="CU206" s="108"/>
      <c r="CV206" s="108"/>
      <c r="CW206" s="108"/>
      <c r="CX206" s="108"/>
      <c r="CY206" s="108"/>
      <c r="CZ206" s="108"/>
      <c r="DA206" s="108"/>
      <c r="DB206" s="108"/>
      <c r="DC206" s="108"/>
      <c r="DD206" s="108"/>
      <c r="DE206" s="108"/>
      <c r="DF206" s="108"/>
      <c r="DG206" s="108"/>
      <c r="DH206" s="108"/>
      <c r="DI206" s="108"/>
      <c r="DJ206" s="108"/>
      <c r="DK206" s="108"/>
      <c r="DL206" s="108"/>
      <c r="DM206" s="108"/>
      <c r="DN206" s="108"/>
      <c r="DO206" s="108"/>
      <c r="DP206" s="108"/>
      <c r="DQ206" s="108"/>
      <c r="DR206" s="108"/>
      <c r="DS206" s="108"/>
      <c r="DT206" s="108"/>
      <c r="DU206" s="108"/>
      <c r="DV206" s="108"/>
      <c r="DW206" s="108"/>
      <c r="DX206" s="108"/>
      <c r="DY206" s="108"/>
      <c r="DZ206" s="108"/>
      <c r="EA206" s="108"/>
      <c r="EB206" s="108"/>
      <c r="EC206" s="108"/>
      <c r="ED206" s="108"/>
      <c r="EE206" s="108"/>
      <c r="EF206" s="108"/>
      <c r="EG206" s="108"/>
      <c r="EH206" s="108"/>
      <c r="EI206" s="108"/>
      <c r="EJ206" s="108"/>
      <c r="EK206" s="108"/>
      <c r="EL206" s="108"/>
      <c r="EM206" s="108"/>
      <c r="EN206" s="108"/>
      <c r="EO206" s="108"/>
      <c r="EP206" s="108"/>
      <c r="EQ206" s="108"/>
      <c r="ER206" s="108"/>
      <c r="ES206" s="108"/>
      <c r="ET206" s="108"/>
      <c r="EU206" s="108"/>
      <c r="EV206" s="108"/>
      <c r="EW206" s="108"/>
      <c r="EX206" s="108"/>
      <c r="EY206" s="108"/>
      <c r="EZ206" s="108"/>
      <c r="FA206" s="108"/>
      <c r="FB206" s="108"/>
      <c r="FC206" s="108"/>
      <c r="FD206" s="108"/>
      <c r="FE206" s="108"/>
      <c r="FF206" s="108"/>
      <c r="FG206" s="108"/>
      <c r="FH206" s="108"/>
      <c r="FI206" s="108"/>
      <c r="FJ206" s="108"/>
      <c r="FK206" s="108"/>
      <c r="FL206" s="108"/>
      <c r="FM206" s="108"/>
      <c r="FN206" s="108"/>
      <c r="FO206" s="108"/>
      <c r="FP206" s="108"/>
      <c r="FQ206" s="108"/>
      <c r="FR206" s="108"/>
      <c r="FS206" s="108"/>
      <c r="FT206" s="108"/>
      <c r="FU206" s="108"/>
      <c r="FV206" s="108"/>
      <c r="FW206" s="108"/>
      <c r="FX206" s="108"/>
      <c r="FY206" s="108"/>
      <c r="FZ206" s="108"/>
      <c r="GA206" s="108"/>
      <c r="GB206" s="108"/>
      <c r="GC206" s="108"/>
      <c r="GD206" s="108"/>
      <c r="GE206" s="108"/>
      <c r="GF206" s="108"/>
      <c r="GG206" s="108"/>
      <c r="GH206" s="108"/>
      <c r="GI206" s="108"/>
      <c r="GJ206" s="108"/>
      <c r="GK206" s="108"/>
      <c r="GL206" s="108"/>
      <c r="GM206" s="108"/>
      <c r="GN206" s="108"/>
      <c r="GO206" s="108"/>
      <c r="GP206" s="108"/>
      <c r="GQ206" s="108"/>
      <c r="GR206" s="108"/>
      <c r="GS206" s="108"/>
      <c r="GT206" s="108"/>
      <c r="GU206" s="108"/>
      <c r="GV206" s="108"/>
      <c r="GW206" s="108"/>
      <c r="GX206" s="108"/>
      <c r="GY206" s="108"/>
      <c r="GZ206" s="108"/>
      <c r="HA206" s="108"/>
      <c r="HB206" s="108"/>
      <c r="HC206" s="108"/>
      <c r="HD206" s="108"/>
      <c r="HE206" s="108"/>
      <c r="HF206" s="108"/>
      <c r="HG206" s="108"/>
      <c r="HH206" s="108"/>
      <c r="HI206" s="108"/>
      <c r="HJ206" s="108"/>
      <c r="HK206" s="108"/>
      <c r="HL206" s="108"/>
      <c r="HM206" s="108"/>
      <c r="HN206" s="108"/>
      <c r="HO206" s="108"/>
      <c r="HP206" s="108"/>
      <c r="HQ206" s="108"/>
      <c r="HR206" s="108"/>
      <c r="HS206" s="108"/>
      <c r="HT206" s="108"/>
      <c r="HU206" s="108"/>
      <c r="HV206" s="108"/>
      <c r="HW206" s="108"/>
      <c r="HX206" s="108"/>
      <c r="HY206" s="108"/>
      <c r="HZ206" s="108"/>
      <c r="IA206" s="108"/>
      <c r="IB206" s="108"/>
      <c r="IC206" s="108"/>
      <c r="ID206" s="108"/>
      <c r="IE206" s="108"/>
      <c r="IF206" s="108"/>
      <c r="IG206" s="108"/>
      <c r="IH206" s="108"/>
      <c r="II206" s="108"/>
      <c r="IJ206" s="108"/>
      <c r="IK206" s="108"/>
      <c r="IL206" s="108"/>
      <c r="IM206" s="108"/>
      <c r="IN206" s="108"/>
      <c r="IO206" s="108"/>
      <c r="IP206" s="108"/>
      <c r="IQ206" s="108"/>
      <c r="IR206" s="108"/>
      <c r="IS206" s="108"/>
      <c r="IT206" s="108"/>
      <c r="IU206" s="108"/>
      <c r="IV206" s="108"/>
      <c r="IW206" s="108"/>
      <c r="IX206" s="108"/>
      <c r="IY206" s="108"/>
      <c r="IZ206" s="108"/>
      <c r="JA206" s="108"/>
      <c r="JB206" s="108"/>
      <c r="JC206" s="108"/>
      <c r="JD206" s="108"/>
      <c r="JE206" s="108"/>
      <c r="JF206" s="108"/>
      <c r="JG206" s="108"/>
      <c r="JH206" s="108"/>
      <c r="JI206" s="108"/>
      <c r="JJ206" s="108"/>
      <c r="JK206" s="108"/>
      <c r="JL206" s="108"/>
      <c r="JM206" s="108"/>
      <c r="JN206" s="108"/>
      <c r="JO206" s="108"/>
      <c r="JP206" s="108"/>
      <c r="JQ206" s="108"/>
      <c r="JR206" s="108"/>
      <c r="JS206" s="108"/>
      <c r="JT206" s="108"/>
      <c r="JU206" s="108"/>
      <c r="JV206" s="108"/>
      <c r="JW206" s="108"/>
      <c r="JX206" s="108"/>
      <c r="JY206" s="108"/>
      <c r="JZ206" s="108"/>
      <c r="KA206" s="108"/>
      <c r="KB206" s="108"/>
      <c r="KC206" s="108"/>
    </row>
    <row r="207" spans="1:289" s="104" customFormat="1" ht="15.75" x14ac:dyDescent="0.25">
      <c r="A207" s="80" t="s">
        <v>439</v>
      </c>
      <c r="B207" s="190">
        <v>4</v>
      </c>
      <c r="C207" s="190" t="s">
        <v>223</v>
      </c>
      <c r="D207" s="189" t="s">
        <v>198</v>
      </c>
      <c r="E207" s="198">
        <v>71877</v>
      </c>
      <c r="F207" s="198">
        <v>4894934000</v>
      </c>
      <c r="G207" s="198">
        <v>45070</v>
      </c>
      <c r="H207" s="176" t="s">
        <v>231</v>
      </c>
      <c r="I207" s="176" t="s">
        <v>173</v>
      </c>
      <c r="J207" s="190">
        <v>3</v>
      </c>
      <c r="K207" s="209">
        <v>46155.199999999997</v>
      </c>
      <c r="L207" s="201">
        <v>61547.199999999997</v>
      </c>
      <c r="M207" s="205">
        <v>22.19</v>
      </c>
      <c r="N207" s="205">
        <v>29.59</v>
      </c>
      <c r="O207" s="205"/>
      <c r="P207" s="205"/>
      <c r="Q207" s="190"/>
      <c r="R207" s="190">
        <v>40</v>
      </c>
      <c r="S207" s="190" t="s">
        <v>55</v>
      </c>
      <c r="T207" s="190" t="s">
        <v>145</v>
      </c>
      <c r="U207" s="190">
        <v>0</v>
      </c>
      <c r="V207" s="190" t="s">
        <v>55</v>
      </c>
      <c r="W207" s="190" t="s">
        <v>55</v>
      </c>
      <c r="X207" s="190"/>
      <c r="Y207" s="190" t="s">
        <v>55</v>
      </c>
      <c r="Z207" s="190" t="s">
        <v>32</v>
      </c>
      <c r="AA207" s="190" t="s">
        <v>35</v>
      </c>
      <c r="AB207" s="190" t="s">
        <v>56</v>
      </c>
      <c r="AC207" s="190"/>
      <c r="AD207" s="190"/>
      <c r="AE207" s="190" t="s">
        <v>38</v>
      </c>
      <c r="AF207" s="190" t="s">
        <v>55</v>
      </c>
      <c r="AG207" s="190" t="s">
        <v>55</v>
      </c>
      <c r="AH207" s="190" t="s">
        <v>55</v>
      </c>
      <c r="AI207" s="190" t="s">
        <v>55</v>
      </c>
      <c r="AJ207" s="190" t="s">
        <v>55</v>
      </c>
      <c r="AK207" s="190" t="s">
        <v>55</v>
      </c>
      <c r="AL207" s="190"/>
      <c r="AM207" s="190" t="s">
        <v>55</v>
      </c>
      <c r="AN207" s="190" t="s">
        <v>55</v>
      </c>
      <c r="AO207" s="190" t="s">
        <v>55</v>
      </c>
      <c r="AP207" s="190" t="s">
        <v>55</v>
      </c>
      <c r="AQ207" s="190" t="s">
        <v>55</v>
      </c>
      <c r="AR207" s="190" t="s">
        <v>55</v>
      </c>
      <c r="AS207" s="190"/>
      <c r="AT207" s="190"/>
      <c r="AU207" s="190" t="s">
        <v>55</v>
      </c>
      <c r="AV207" s="190" t="s">
        <v>55</v>
      </c>
      <c r="AW207" s="108"/>
      <c r="AX207" s="108"/>
      <c r="AY207" s="108"/>
      <c r="AZ207" s="108"/>
      <c r="BA207" s="108"/>
      <c r="BB207" s="108"/>
      <c r="BC207" s="108"/>
      <c r="BD207" s="108"/>
      <c r="BE207" s="108"/>
      <c r="BF207" s="166"/>
      <c r="BG207" s="166"/>
      <c r="BH207" s="166"/>
      <c r="BI207" s="166"/>
      <c r="BJ207" s="166"/>
      <c r="BK207" s="166"/>
      <c r="BL207" s="166"/>
      <c r="BM207" s="166"/>
      <c r="BN207" s="166"/>
      <c r="BO207" s="166"/>
      <c r="BP207" s="166"/>
      <c r="BQ207" s="166"/>
      <c r="BR207" s="166"/>
      <c r="BS207" s="166"/>
      <c r="BT207" s="166"/>
      <c r="BU207" s="166"/>
      <c r="BV207" s="166"/>
      <c r="BW207" s="166"/>
      <c r="BX207" s="166"/>
      <c r="BY207" s="166"/>
      <c r="BZ207" s="166"/>
      <c r="CA207" s="166"/>
      <c r="CB207" s="166"/>
      <c r="CC207" s="166"/>
      <c r="CD207" s="166"/>
      <c r="CE207" s="166"/>
      <c r="CF207" s="166"/>
      <c r="CG207" s="166"/>
      <c r="CH207" s="166"/>
      <c r="CI207" s="166"/>
      <c r="CJ207" s="166"/>
      <c r="CK207" s="166"/>
      <c r="CL207" s="166"/>
      <c r="CM207" s="166"/>
      <c r="CN207" s="166"/>
      <c r="CO207" s="166"/>
      <c r="CP207" s="166"/>
      <c r="CQ207" s="166"/>
      <c r="CR207" s="166"/>
      <c r="CS207" s="166"/>
      <c r="CT207" s="166"/>
      <c r="CU207" s="166"/>
      <c r="CV207" s="166"/>
      <c r="CW207" s="166"/>
      <c r="CX207" s="166"/>
      <c r="CY207" s="166"/>
      <c r="CZ207" s="166"/>
      <c r="DA207" s="166"/>
      <c r="DB207" s="166"/>
      <c r="DC207" s="166"/>
      <c r="DD207" s="166"/>
      <c r="DE207" s="166"/>
      <c r="DF207" s="166"/>
      <c r="DG207" s="166"/>
      <c r="DH207" s="166"/>
      <c r="DI207" s="166"/>
      <c r="DJ207" s="166"/>
      <c r="DK207" s="166"/>
      <c r="DL207" s="166"/>
      <c r="DM207" s="166"/>
      <c r="DN207" s="166"/>
      <c r="DO207" s="166"/>
      <c r="DP207" s="166"/>
      <c r="DQ207" s="166"/>
      <c r="DR207" s="166"/>
      <c r="DS207" s="166"/>
      <c r="DT207" s="166"/>
      <c r="DU207" s="166"/>
      <c r="DV207" s="166"/>
      <c r="DW207" s="166"/>
      <c r="DX207" s="166"/>
      <c r="DY207" s="166"/>
      <c r="DZ207" s="166"/>
      <c r="EA207" s="166"/>
      <c r="EB207" s="166"/>
      <c r="EC207" s="166"/>
      <c r="ED207" s="166"/>
      <c r="EE207" s="166"/>
      <c r="EF207" s="166"/>
      <c r="EG207" s="166"/>
      <c r="EH207" s="166"/>
      <c r="EI207" s="166"/>
      <c r="EJ207" s="166"/>
      <c r="EK207" s="166"/>
      <c r="EL207" s="166"/>
      <c r="EM207" s="166"/>
      <c r="EN207" s="166"/>
      <c r="EO207" s="166"/>
      <c r="EP207" s="166"/>
      <c r="EQ207" s="166"/>
      <c r="ER207" s="166"/>
      <c r="ES207" s="166"/>
      <c r="ET207" s="166"/>
      <c r="EU207" s="166"/>
      <c r="EV207" s="166"/>
      <c r="EW207" s="166"/>
      <c r="EX207" s="166"/>
      <c r="EY207" s="166"/>
      <c r="EZ207" s="166"/>
      <c r="FA207" s="166"/>
      <c r="FB207" s="166"/>
      <c r="FC207" s="166"/>
      <c r="FD207" s="166"/>
      <c r="FE207" s="166"/>
      <c r="FF207" s="166"/>
      <c r="FG207" s="166"/>
      <c r="FH207" s="166"/>
      <c r="FI207" s="166"/>
      <c r="FJ207" s="166"/>
      <c r="FK207" s="166"/>
      <c r="FL207" s="166"/>
      <c r="FM207" s="166"/>
      <c r="FN207" s="166"/>
      <c r="FO207" s="166"/>
      <c r="FP207" s="166"/>
      <c r="FQ207" s="166"/>
      <c r="FR207" s="166"/>
      <c r="FS207" s="166"/>
      <c r="FT207" s="166"/>
      <c r="FU207" s="166"/>
      <c r="FV207" s="166"/>
      <c r="FW207" s="166"/>
      <c r="FX207" s="166"/>
      <c r="FY207" s="166"/>
      <c r="FZ207" s="166"/>
      <c r="GA207" s="166"/>
      <c r="GB207" s="166"/>
      <c r="GC207" s="166"/>
      <c r="GD207" s="166"/>
      <c r="GE207" s="166"/>
      <c r="GF207" s="166"/>
      <c r="GG207" s="166"/>
      <c r="GH207" s="166"/>
      <c r="GI207" s="166"/>
      <c r="GJ207" s="166"/>
      <c r="GK207" s="166"/>
      <c r="GL207" s="166"/>
      <c r="GM207" s="166"/>
      <c r="GN207" s="166"/>
      <c r="GO207" s="166"/>
      <c r="GP207" s="166"/>
      <c r="GQ207" s="166"/>
      <c r="GR207" s="166"/>
      <c r="GS207" s="166"/>
      <c r="GT207" s="166"/>
      <c r="GU207" s="166"/>
      <c r="GV207" s="166"/>
      <c r="GW207" s="166"/>
      <c r="GX207" s="166"/>
      <c r="GY207" s="166"/>
      <c r="GZ207" s="166"/>
      <c r="HA207" s="166"/>
      <c r="HB207" s="166"/>
      <c r="HC207" s="166"/>
      <c r="HD207" s="166"/>
      <c r="HE207" s="166"/>
      <c r="HF207" s="166"/>
      <c r="HG207" s="166"/>
      <c r="HH207" s="166"/>
      <c r="HI207" s="166"/>
      <c r="HJ207" s="166"/>
      <c r="HK207" s="166"/>
      <c r="HL207" s="166"/>
      <c r="HM207" s="166"/>
      <c r="HN207" s="166"/>
      <c r="HO207" s="166"/>
      <c r="HP207" s="166"/>
      <c r="HQ207" s="166"/>
      <c r="HR207" s="166"/>
      <c r="HS207" s="166"/>
      <c r="HT207" s="166"/>
      <c r="HU207" s="166"/>
      <c r="HV207" s="166"/>
      <c r="HW207" s="166"/>
      <c r="HX207" s="166"/>
      <c r="HY207" s="166"/>
      <c r="HZ207" s="166"/>
      <c r="IA207" s="166"/>
      <c r="IB207" s="166"/>
      <c r="IC207" s="166"/>
      <c r="ID207" s="166"/>
      <c r="IE207" s="166"/>
      <c r="IF207" s="166"/>
      <c r="IG207" s="166"/>
      <c r="IH207" s="166"/>
      <c r="II207" s="166"/>
      <c r="IJ207" s="166"/>
      <c r="IK207" s="166"/>
      <c r="IL207" s="166"/>
      <c r="IM207" s="166"/>
      <c r="IN207" s="166"/>
      <c r="IO207" s="166"/>
      <c r="IP207" s="166"/>
      <c r="IQ207" s="166"/>
      <c r="IR207" s="166"/>
      <c r="IS207" s="166"/>
      <c r="IT207" s="166"/>
      <c r="IU207" s="166"/>
      <c r="IV207" s="166"/>
      <c r="IW207" s="166"/>
      <c r="IX207" s="166"/>
      <c r="IY207" s="166"/>
      <c r="IZ207" s="166"/>
      <c r="JA207" s="166"/>
      <c r="JB207" s="166"/>
      <c r="JC207" s="166"/>
      <c r="JD207" s="166"/>
      <c r="JE207" s="166"/>
      <c r="JF207" s="166"/>
      <c r="JG207" s="166"/>
      <c r="JH207" s="166"/>
      <c r="JI207" s="166"/>
      <c r="JJ207" s="166"/>
      <c r="JK207" s="166"/>
      <c r="JL207" s="166"/>
      <c r="JM207" s="166"/>
      <c r="JN207" s="166"/>
      <c r="JO207" s="166"/>
      <c r="JP207" s="166"/>
      <c r="JQ207" s="166"/>
      <c r="JR207" s="166"/>
      <c r="JS207" s="166"/>
      <c r="JT207" s="166"/>
      <c r="JU207" s="166"/>
      <c r="JV207" s="166"/>
      <c r="JW207" s="166"/>
      <c r="JX207" s="166"/>
      <c r="JY207" s="166"/>
      <c r="JZ207" s="166"/>
      <c r="KA207" s="166"/>
      <c r="KB207" s="166"/>
      <c r="KC207" s="166"/>
    </row>
    <row r="208" spans="1:289" s="104" customFormat="1" ht="15.75" x14ac:dyDescent="0.25">
      <c r="A208" s="81" t="s">
        <v>439</v>
      </c>
      <c r="B208" s="196">
        <v>4</v>
      </c>
      <c r="C208" s="190" t="s">
        <v>223</v>
      </c>
      <c r="D208" s="182" t="s">
        <v>199</v>
      </c>
      <c r="E208" s="198">
        <v>17000</v>
      </c>
      <c r="F208" s="198">
        <v>1095371600</v>
      </c>
      <c r="G208" s="198">
        <v>11941</v>
      </c>
      <c r="H208" s="176" t="s">
        <v>0</v>
      </c>
      <c r="I208" s="176" t="s">
        <v>177</v>
      </c>
      <c r="J208" s="190">
        <v>1</v>
      </c>
      <c r="K208" s="209">
        <v>74992.179999999993</v>
      </c>
      <c r="L208" s="201">
        <v>99699.8</v>
      </c>
      <c r="M208" s="205">
        <v>36.049999999999997</v>
      </c>
      <c r="N208" s="205">
        <v>47.93</v>
      </c>
      <c r="O208" s="205"/>
      <c r="P208" s="205"/>
      <c r="Q208" s="190"/>
      <c r="R208" s="190">
        <v>40</v>
      </c>
      <c r="S208" s="190" t="s">
        <v>55</v>
      </c>
      <c r="T208" s="190" t="s">
        <v>27</v>
      </c>
      <c r="U208" s="190">
        <v>0</v>
      </c>
      <c r="V208" s="190" t="s">
        <v>55</v>
      </c>
      <c r="W208" s="190" t="s">
        <v>55</v>
      </c>
      <c r="X208" s="190"/>
      <c r="Y208" s="190" t="s">
        <v>55</v>
      </c>
      <c r="Z208" s="190" t="s">
        <v>32</v>
      </c>
      <c r="AA208" s="190" t="s">
        <v>35</v>
      </c>
      <c r="AB208" s="190" t="s">
        <v>56</v>
      </c>
      <c r="AC208" s="190"/>
      <c r="AD208" s="190"/>
      <c r="AE208" s="190" t="s">
        <v>38</v>
      </c>
      <c r="AF208" s="190" t="s">
        <v>55</v>
      </c>
      <c r="AG208" s="190" t="s">
        <v>55</v>
      </c>
      <c r="AH208" s="190" t="s">
        <v>55</v>
      </c>
      <c r="AI208" s="190" t="s">
        <v>55</v>
      </c>
      <c r="AJ208" s="190" t="s">
        <v>55</v>
      </c>
      <c r="AK208" s="190"/>
      <c r="AL208" s="190"/>
      <c r="AM208" s="190" t="s">
        <v>55</v>
      </c>
      <c r="AN208" s="190"/>
      <c r="AO208" s="190" t="s">
        <v>55</v>
      </c>
      <c r="AP208" s="190" t="s">
        <v>55</v>
      </c>
      <c r="AQ208" s="190" t="s">
        <v>55</v>
      </c>
      <c r="AR208" s="190" t="s">
        <v>55</v>
      </c>
      <c r="AS208" s="190"/>
      <c r="AT208" s="190" t="s">
        <v>55</v>
      </c>
      <c r="AU208" s="190" t="s">
        <v>55</v>
      </c>
      <c r="AV208" s="190" t="s">
        <v>55</v>
      </c>
      <c r="AW208" s="164"/>
      <c r="AX208" s="164"/>
      <c r="AY208" s="164"/>
      <c r="AZ208" s="164"/>
      <c r="BA208" s="164"/>
      <c r="BB208" s="164"/>
      <c r="BC208" s="164"/>
      <c r="BD208" s="164"/>
      <c r="BE208" s="164"/>
      <c r="BF208" s="164"/>
      <c r="BG208" s="164"/>
      <c r="BH208" s="164"/>
      <c r="BI208" s="164"/>
      <c r="BJ208" s="164"/>
      <c r="BK208" s="164"/>
      <c r="BL208" s="164"/>
      <c r="BM208" s="164"/>
      <c r="BN208" s="164"/>
      <c r="BO208" s="164"/>
      <c r="BP208" s="164"/>
      <c r="BQ208" s="164"/>
      <c r="BR208" s="164"/>
      <c r="BS208" s="164"/>
      <c r="BT208" s="164"/>
      <c r="BU208" s="164"/>
      <c r="BV208" s="164"/>
      <c r="BW208" s="164"/>
      <c r="BX208" s="164"/>
      <c r="BY208" s="164"/>
      <c r="BZ208" s="164"/>
      <c r="CA208" s="164"/>
      <c r="CB208" s="164"/>
      <c r="CC208" s="164"/>
      <c r="CD208" s="164"/>
      <c r="CE208" s="164"/>
      <c r="CF208" s="164"/>
      <c r="CG208" s="164"/>
      <c r="CH208" s="164"/>
      <c r="CI208" s="164"/>
      <c r="CJ208" s="164"/>
      <c r="CK208" s="164"/>
      <c r="CL208" s="164"/>
      <c r="CM208" s="164"/>
      <c r="CN208" s="164"/>
      <c r="CO208" s="164"/>
      <c r="CP208" s="164"/>
      <c r="CQ208" s="164"/>
      <c r="CR208" s="164"/>
      <c r="CS208" s="164"/>
      <c r="CT208" s="164"/>
      <c r="CU208" s="164"/>
      <c r="CV208" s="164"/>
      <c r="CW208" s="164"/>
      <c r="CX208" s="164"/>
      <c r="CY208" s="164"/>
      <c r="CZ208" s="164"/>
      <c r="DA208" s="164"/>
      <c r="DB208" s="164"/>
      <c r="DC208" s="164"/>
      <c r="DD208" s="164"/>
      <c r="DE208" s="164"/>
      <c r="DF208" s="164"/>
      <c r="DG208" s="164"/>
      <c r="DH208" s="164"/>
      <c r="DI208" s="164"/>
      <c r="DJ208" s="164"/>
      <c r="DK208" s="164"/>
      <c r="DL208" s="164"/>
      <c r="DM208" s="164"/>
      <c r="DN208" s="164"/>
      <c r="DO208" s="164"/>
      <c r="DP208" s="164"/>
      <c r="DQ208" s="164"/>
      <c r="DR208" s="164"/>
      <c r="DS208" s="164"/>
      <c r="DT208" s="164"/>
      <c r="DU208" s="164"/>
      <c r="DV208" s="164"/>
      <c r="DW208" s="164"/>
      <c r="DX208" s="164"/>
      <c r="DY208" s="164"/>
      <c r="DZ208" s="164"/>
      <c r="EA208" s="164"/>
      <c r="EB208" s="164"/>
      <c r="EC208" s="164"/>
      <c r="ED208" s="164"/>
      <c r="EE208" s="164"/>
      <c r="EF208" s="164"/>
      <c r="EG208" s="164"/>
      <c r="EH208" s="164"/>
      <c r="EI208" s="164"/>
      <c r="EJ208" s="164"/>
      <c r="EK208" s="164"/>
      <c r="EL208" s="164"/>
      <c r="EM208" s="164"/>
      <c r="EN208" s="164"/>
      <c r="EO208" s="164"/>
      <c r="EP208" s="164"/>
      <c r="EQ208" s="164"/>
      <c r="ER208" s="164"/>
      <c r="ES208" s="164"/>
      <c r="ET208" s="164"/>
      <c r="EU208" s="164"/>
      <c r="EV208" s="164"/>
      <c r="EW208" s="164"/>
      <c r="EX208" s="164"/>
      <c r="EY208" s="164"/>
      <c r="EZ208" s="164"/>
      <c r="FA208" s="164"/>
      <c r="FB208" s="164"/>
      <c r="FC208" s="164"/>
      <c r="FD208" s="164"/>
      <c r="FE208" s="164"/>
      <c r="FF208" s="164"/>
      <c r="FG208" s="164"/>
      <c r="FH208" s="164"/>
      <c r="FI208" s="164"/>
      <c r="FJ208" s="164"/>
      <c r="FK208" s="164"/>
      <c r="FL208" s="164"/>
      <c r="FM208" s="164"/>
      <c r="FN208" s="164"/>
      <c r="FO208" s="164"/>
      <c r="FP208" s="164"/>
      <c r="FQ208" s="164"/>
      <c r="FR208" s="164"/>
      <c r="FS208" s="164"/>
      <c r="FT208" s="164"/>
      <c r="FU208" s="164"/>
      <c r="FV208" s="164"/>
      <c r="FW208" s="164"/>
      <c r="FX208" s="164"/>
      <c r="FY208" s="164"/>
      <c r="FZ208" s="164"/>
      <c r="GA208" s="164"/>
      <c r="GB208" s="164"/>
      <c r="GC208" s="164"/>
      <c r="GD208" s="164"/>
      <c r="GE208" s="164"/>
      <c r="GF208" s="164"/>
      <c r="GG208" s="164"/>
      <c r="GH208" s="164"/>
      <c r="GI208" s="164"/>
      <c r="GJ208" s="164"/>
      <c r="GK208" s="164"/>
      <c r="GL208" s="164"/>
      <c r="GM208" s="164"/>
      <c r="GN208" s="164"/>
      <c r="GO208" s="164"/>
      <c r="GP208" s="164"/>
      <c r="GQ208" s="164"/>
      <c r="GR208" s="164"/>
      <c r="GS208" s="164"/>
      <c r="GT208" s="164"/>
      <c r="GU208" s="164"/>
      <c r="GV208" s="164"/>
      <c r="GW208" s="164"/>
      <c r="GX208" s="164"/>
      <c r="GY208" s="164"/>
      <c r="GZ208" s="164"/>
      <c r="HA208" s="164"/>
      <c r="HB208" s="164"/>
      <c r="HC208" s="164"/>
      <c r="HD208" s="164"/>
      <c r="HE208" s="164"/>
      <c r="HF208" s="164"/>
      <c r="HG208" s="164"/>
      <c r="HH208" s="164"/>
      <c r="HI208" s="164"/>
      <c r="HJ208" s="164"/>
      <c r="HK208" s="164"/>
      <c r="HL208" s="164"/>
      <c r="HM208" s="164"/>
      <c r="HN208" s="164"/>
      <c r="HO208" s="164"/>
      <c r="HP208" s="164"/>
      <c r="HQ208" s="164"/>
      <c r="HR208" s="164"/>
      <c r="HS208" s="164"/>
      <c r="HT208" s="164"/>
      <c r="HU208" s="164"/>
      <c r="HV208" s="164"/>
      <c r="HW208" s="164"/>
      <c r="HX208" s="164"/>
      <c r="HY208" s="164"/>
      <c r="HZ208" s="164"/>
      <c r="IA208" s="164"/>
      <c r="IB208" s="164"/>
      <c r="IC208" s="164"/>
      <c r="ID208" s="164"/>
      <c r="IE208" s="164"/>
      <c r="IF208" s="164"/>
      <c r="IG208" s="164"/>
      <c r="IH208" s="164"/>
      <c r="II208" s="164"/>
      <c r="IJ208" s="164"/>
      <c r="IK208" s="164"/>
      <c r="IL208" s="164"/>
      <c r="IM208" s="164"/>
      <c r="IN208" s="164"/>
      <c r="IO208" s="164"/>
      <c r="IP208" s="164"/>
      <c r="IQ208" s="164"/>
      <c r="IR208" s="164"/>
      <c r="IS208" s="164"/>
      <c r="IT208" s="164"/>
      <c r="IU208" s="164"/>
      <c r="IV208" s="164"/>
      <c r="IW208" s="164"/>
      <c r="IX208" s="164"/>
      <c r="IY208" s="164"/>
      <c r="IZ208" s="164"/>
      <c r="JA208" s="164"/>
      <c r="JB208" s="164"/>
      <c r="JC208" s="164"/>
      <c r="JD208" s="164"/>
      <c r="JE208" s="164"/>
      <c r="JF208" s="164"/>
      <c r="JG208" s="164"/>
      <c r="JH208" s="164"/>
      <c r="JI208" s="164"/>
      <c r="JJ208" s="164"/>
      <c r="JK208" s="164"/>
      <c r="JL208" s="164"/>
      <c r="JM208" s="164"/>
      <c r="JN208" s="164"/>
      <c r="JO208" s="164"/>
      <c r="JP208" s="164"/>
      <c r="JQ208" s="164"/>
      <c r="JR208" s="164"/>
      <c r="JS208" s="164"/>
      <c r="JT208" s="164"/>
      <c r="JU208" s="164"/>
      <c r="JV208" s="164"/>
      <c r="JW208" s="164"/>
      <c r="JX208" s="164"/>
      <c r="JY208" s="164"/>
      <c r="JZ208" s="164"/>
      <c r="KA208" s="164"/>
      <c r="KB208" s="164"/>
      <c r="KC208" s="164"/>
    </row>
    <row r="209" spans="1:289" s="104" customFormat="1" ht="15.75" x14ac:dyDescent="0.25">
      <c r="A209" s="81" t="s">
        <v>439</v>
      </c>
      <c r="B209" s="196">
        <v>4</v>
      </c>
      <c r="C209" s="190" t="s">
        <v>223</v>
      </c>
      <c r="D209" s="182" t="s">
        <v>199</v>
      </c>
      <c r="E209" s="198">
        <v>17000</v>
      </c>
      <c r="F209" s="198">
        <v>1095371600</v>
      </c>
      <c r="G209" s="198">
        <v>11941</v>
      </c>
      <c r="H209" s="176" t="s">
        <v>61</v>
      </c>
      <c r="I209" s="176" t="s">
        <v>173</v>
      </c>
      <c r="J209" s="225">
        <v>3</v>
      </c>
      <c r="K209" s="209">
        <v>55972.800000000003</v>
      </c>
      <c r="L209" s="201">
        <v>74380.800000000003</v>
      </c>
      <c r="M209" s="205">
        <v>26.91</v>
      </c>
      <c r="N209" s="205">
        <v>35.76</v>
      </c>
      <c r="O209" s="205"/>
      <c r="P209" s="205"/>
      <c r="Q209" s="190">
        <v>11</v>
      </c>
      <c r="R209" s="190">
        <v>40</v>
      </c>
      <c r="S209" s="190"/>
      <c r="T209" s="190" t="s">
        <v>28</v>
      </c>
      <c r="U209" s="190"/>
      <c r="V209" s="190" t="s">
        <v>262</v>
      </c>
      <c r="W209" s="190" t="s">
        <v>262</v>
      </c>
      <c r="X209" s="190" t="s">
        <v>269</v>
      </c>
      <c r="Y209" s="190" t="s">
        <v>262</v>
      </c>
      <c r="Z209" s="190" t="s">
        <v>32</v>
      </c>
      <c r="AA209" s="190" t="s">
        <v>35</v>
      </c>
      <c r="AB209" s="190"/>
      <c r="AC209" s="190" t="s">
        <v>262</v>
      </c>
      <c r="AD209" s="190"/>
      <c r="AE209" s="190" t="s">
        <v>262</v>
      </c>
      <c r="AF209" s="190"/>
      <c r="AG209" s="190"/>
      <c r="AH209" s="190" t="s">
        <v>262</v>
      </c>
      <c r="AI209" s="190" t="s">
        <v>262</v>
      </c>
      <c r="AJ209" s="190" t="s">
        <v>262</v>
      </c>
      <c r="AK209" s="190" t="s">
        <v>262</v>
      </c>
      <c r="AL209" s="190" t="s">
        <v>262</v>
      </c>
      <c r="AM209" s="190"/>
      <c r="AN209" s="190" t="s">
        <v>262</v>
      </c>
      <c r="AO209" s="190" t="s">
        <v>262</v>
      </c>
      <c r="AP209" s="190" t="s">
        <v>262</v>
      </c>
      <c r="AQ209" s="190" t="s">
        <v>262</v>
      </c>
      <c r="AR209" s="190" t="s">
        <v>262</v>
      </c>
      <c r="AS209" s="190" t="s">
        <v>262</v>
      </c>
      <c r="AT209" s="190" t="s">
        <v>262</v>
      </c>
      <c r="AU209" s="190" t="s">
        <v>262</v>
      </c>
      <c r="AV209" s="190" t="s">
        <v>262</v>
      </c>
      <c r="AW209" s="164"/>
      <c r="AX209" s="164"/>
      <c r="AY209" s="164"/>
      <c r="AZ209" s="164"/>
      <c r="BA209" s="164"/>
      <c r="BB209" s="164"/>
      <c r="BC209" s="164"/>
      <c r="BD209" s="164"/>
      <c r="BE209" s="164"/>
      <c r="BF209" s="164"/>
      <c r="BG209" s="164"/>
      <c r="BH209" s="164"/>
      <c r="BI209" s="164"/>
      <c r="BJ209" s="164"/>
      <c r="BK209" s="164"/>
      <c r="BL209" s="164"/>
      <c r="BM209" s="164"/>
      <c r="BN209" s="164"/>
      <c r="BO209" s="164"/>
      <c r="BP209" s="164"/>
      <c r="BQ209" s="164"/>
      <c r="BR209" s="164"/>
      <c r="BS209" s="164"/>
      <c r="BT209" s="164"/>
      <c r="BU209" s="164"/>
      <c r="BV209" s="164"/>
      <c r="BW209" s="164"/>
      <c r="BX209" s="164"/>
      <c r="BY209" s="164"/>
      <c r="BZ209" s="164"/>
      <c r="CA209" s="164"/>
      <c r="CB209" s="164"/>
      <c r="CC209" s="164"/>
      <c r="CD209" s="164"/>
      <c r="CE209" s="164"/>
      <c r="CF209" s="164"/>
      <c r="CG209" s="164"/>
      <c r="CH209" s="164"/>
      <c r="CI209" s="164"/>
      <c r="CJ209" s="164"/>
      <c r="CK209" s="164"/>
      <c r="CL209" s="164"/>
      <c r="CM209" s="164"/>
      <c r="CN209" s="164"/>
      <c r="CO209" s="164"/>
      <c r="CP209" s="164"/>
      <c r="CQ209" s="164"/>
      <c r="CR209" s="164"/>
      <c r="CS209" s="164"/>
      <c r="CT209" s="164"/>
      <c r="CU209" s="164"/>
      <c r="CV209" s="164"/>
      <c r="CW209" s="164"/>
      <c r="CX209" s="164"/>
      <c r="CY209" s="164"/>
      <c r="CZ209" s="164"/>
      <c r="DA209" s="164"/>
      <c r="DB209" s="164"/>
      <c r="DC209" s="164"/>
      <c r="DD209" s="164"/>
      <c r="DE209" s="164"/>
      <c r="DF209" s="164"/>
      <c r="DG209" s="164"/>
      <c r="DH209" s="164"/>
      <c r="DI209" s="164"/>
      <c r="DJ209" s="164"/>
      <c r="DK209" s="164"/>
      <c r="DL209" s="164"/>
      <c r="DM209" s="164"/>
      <c r="DN209" s="164"/>
      <c r="DO209" s="164"/>
      <c r="DP209" s="164"/>
      <c r="DQ209" s="164"/>
      <c r="DR209" s="164"/>
      <c r="DS209" s="164"/>
      <c r="DT209" s="164"/>
      <c r="DU209" s="164"/>
      <c r="DV209" s="164"/>
      <c r="DW209" s="164"/>
      <c r="DX209" s="164"/>
      <c r="DY209" s="164"/>
      <c r="DZ209" s="164"/>
      <c r="EA209" s="164"/>
      <c r="EB209" s="164"/>
      <c r="EC209" s="164"/>
      <c r="ED209" s="164"/>
      <c r="EE209" s="164"/>
      <c r="EF209" s="164"/>
      <c r="EG209" s="164"/>
      <c r="EH209" s="164"/>
      <c r="EI209" s="164"/>
      <c r="EJ209" s="164"/>
      <c r="EK209" s="164"/>
      <c r="EL209" s="164"/>
      <c r="EM209" s="164"/>
      <c r="EN209" s="164"/>
      <c r="EO209" s="164"/>
      <c r="EP209" s="164"/>
      <c r="EQ209" s="164"/>
      <c r="ER209" s="164"/>
      <c r="ES209" s="164"/>
      <c r="ET209" s="164"/>
      <c r="EU209" s="164"/>
      <c r="EV209" s="164"/>
      <c r="EW209" s="164"/>
      <c r="EX209" s="164"/>
      <c r="EY209" s="164"/>
      <c r="EZ209" s="164"/>
      <c r="FA209" s="164"/>
      <c r="FB209" s="164"/>
      <c r="FC209" s="164"/>
      <c r="FD209" s="164"/>
      <c r="FE209" s="164"/>
      <c r="FF209" s="164"/>
      <c r="FG209" s="164"/>
      <c r="FH209" s="164"/>
      <c r="FI209" s="164"/>
      <c r="FJ209" s="164"/>
      <c r="FK209" s="164"/>
      <c r="FL209" s="164"/>
      <c r="FM209" s="164"/>
      <c r="FN209" s="164"/>
      <c r="FO209" s="164"/>
      <c r="FP209" s="164"/>
      <c r="FQ209" s="164"/>
      <c r="FR209" s="164"/>
      <c r="FS209" s="164"/>
      <c r="FT209" s="164"/>
      <c r="FU209" s="164"/>
      <c r="FV209" s="164"/>
      <c r="FW209" s="164"/>
      <c r="FX209" s="164"/>
      <c r="FY209" s="164"/>
      <c r="FZ209" s="164"/>
      <c r="GA209" s="164"/>
      <c r="GB209" s="164"/>
      <c r="GC209" s="164"/>
      <c r="GD209" s="164"/>
      <c r="GE209" s="164"/>
      <c r="GF209" s="164"/>
      <c r="GG209" s="164"/>
      <c r="GH209" s="164"/>
      <c r="GI209" s="164"/>
      <c r="GJ209" s="164"/>
      <c r="GK209" s="164"/>
      <c r="GL209" s="164"/>
      <c r="GM209" s="164"/>
      <c r="GN209" s="164"/>
      <c r="GO209" s="164"/>
      <c r="GP209" s="164"/>
      <c r="GQ209" s="164"/>
      <c r="GR209" s="164"/>
      <c r="GS209" s="164"/>
      <c r="GT209" s="164"/>
      <c r="GU209" s="164"/>
      <c r="GV209" s="164"/>
      <c r="GW209" s="164"/>
      <c r="GX209" s="164"/>
      <c r="GY209" s="164"/>
      <c r="GZ209" s="164"/>
      <c r="HA209" s="164"/>
      <c r="HB209" s="164"/>
      <c r="HC209" s="164"/>
      <c r="HD209" s="164"/>
      <c r="HE209" s="164"/>
      <c r="HF209" s="164"/>
      <c r="HG209" s="164"/>
      <c r="HH209" s="164"/>
      <c r="HI209" s="164"/>
      <c r="HJ209" s="164"/>
      <c r="HK209" s="164"/>
      <c r="HL209" s="164"/>
      <c r="HM209" s="164"/>
      <c r="HN209" s="164"/>
      <c r="HO209" s="164"/>
      <c r="HP209" s="164"/>
      <c r="HQ209" s="164"/>
      <c r="HR209" s="164"/>
      <c r="HS209" s="164"/>
      <c r="HT209" s="164"/>
      <c r="HU209" s="164"/>
      <c r="HV209" s="164"/>
      <c r="HW209" s="164"/>
      <c r="HX209" s="164"/>
      <c r="HY209" s="164"/>
      <c r="HZ209" s="164"/>
      <c r="IA209" s="164"/>
      <c r="IB209" s="164"/>
      <c r="IC209" s="164"/>
      <c r="ID209" s="164"/>
      <c r="IE209" s="164"/>
      <c r="IF209" s="164"/>
      <c r="IG209" s="164"/>
      <c r="IH209" s="164"/>
      <c r="II209" s="164"/>
      <c r="IJ209" s="164"/>
      <c r="IK209" s="164"/>
      <c r="IL209" s="164"/>
      <c r="IM209" s="164"/>
      <c r="IN209" s="164"/>
      <c r="IO209" s="164"/>
      <c r="IP209" s="164"/>
      <c r="IQ209" s="164"/>
      <c r="IR209" s="164"/>
      <c r="IS209" s="164"/>
      <c r="IT209" s="164"/>
      <c r="IU209" s="164"/>
      <c r="IV209" s="164"/>
      <c r="IW209" s="164"/>
      <c r="IX209" s="164"/>
      <c r="IY209" s="164"/>
      <c r="IZ209" s="164"/>
      <c r="JA209" s="164"/>
      <c r="JB209" s="164"/>
      <c r="JC209" s="164"/>
      <c r="JD209" s="164"/>
      <c r="JE209" s="164"/>
      <c r="JF209" s="164"/>
      <c r="JG209" s="164"/>
      <c r="JH209" s="164"/>
      <c r="JI209" s="164"/>
      <c r="JJ209" s="164"/>
      <c r="JK209" s="164"/>
      <c r="JL209" s="164"/>
      <c r="JM209" s="164"/>
      <c r="JN209" s="164"/>
      <c r="JO209" s="164"/>
      <c r="JP209" s="164"/>
      <c r="JQ209" s="164"/>
      <c r="JR209" s="164"/>
      <c r="JS209" s="164"/>
      <c r="JT209" s="164"/>
      <c r="JU209" s="164"/>
      <c r="JV209" s="164"/>
      <c r="JW209" s="164"/>
      <c r="JX209" s="164"/>
      <c r="JY209" s="164"/>
      <c r="JZ209" s="164"/>
      <c r="KA209" s="164"/>
      <c r="KB209" s="164"/>
      <c r="KC209" s="164"/>
    </row>
    <row r="210" spans="1:289" s="162" customFormat="1" ht="15.75" x14ac:dyDescent="0.25">
      <c r="A210" s="81" t="s">
        <v>439</v>
      </c>
      <c r="B210" s="196">
        <v>4</v>
      </c>
      <c r="C210" s="190" t="s">
        <v>223</v>
      </c>
      <c r="D210" s="182" t="s">
        <v>199</v>
      </c>
      <c r="E210" s="198">
        <v>17000</v>
      </c>
      <c r="F210" s="198">
        <v>1095371600</v>
      </c>
      <c r="G210" s="198">
        <v>11941</v>
      </c>
      <c r="H210" s="176" t="s">
        <v>413</v>
      </c>
      <c r="I210" s="176" t="s">
        <v>173</v>
      </c>
      <c r="J210" s="225">
        <v>1</v>
      </c>
      <c r="K210" s="209">
        <v>50772.800000000003</v>
      </c>
      <c r="L210" s="201">
        <v>67496</v>
      </c>
      <c r="M210" s="205">
        <v>24.41</v>
      </c>
      <c r="N210" s="205">
        <v>32.450000000000003</v>
      </c>
      <c r="O210" s="205"/>
      <c r="P210" s="205"/>
      <c r="Q210" s="190">
        <v>11</v>
      </c>
      <c r="R210" s="190">
        <v>40</v>
      </c>
      <c r="S210" s="190" t="s">
        <v>56</v>
      </c>
      <c r="T210" s="183" t="s">
        <v>28</v>
      </c>
      <c r="U210" s="190" t="s">
        <v>56</v>
      </c>
      <c r="V210" s="190" t="s">
        <v>55</v>
      </c>
      <c r="W210" s="190" t="s">
        <v>55</v>
      </c>
      <c r="X210" s="190" t="s">
        <v>38</v>
      </c>
      <c r="Y210" s="190" t="s">
        <v>55</v>
      </c>
      <c r="Z210" s="190" t="s">
        <v>38</v>
      </c>
      <c r="AA210" s="190" t="s">
        <v>35</v>
      </c>
      <c r="AB210" s="190"/>
      <c r="AC210" s="190"/>
      <c r="AD210" s="190"/>
      <c r="AE210" s="190"/>
      <c r="AF210" s="190"/>
      <c r="AG210" s="190" t="s">
        <v>55</v>
      </c>
      <c r="AH210" s="190" t="s">
        <v>55</v>
      </c>
      <c r="AI210" s="190" t="s">
        <v>38</v>
      </c>
      <c r="AJ210" s="190" t="s">
        <v>55</v>
      </c>
      <c r="AK210" s="190" t="s">
        <v>55</v>
      </c>
      <c r="AL210" s="190"/>
      <c r="AM210" s="190"/>
      <c r="AN210" s="190"/>
      <c r="AO210" s="190" t="s">
        <v>55</v>
      </c>
      <c r="AP210" s="190" t="s">
        <v>38</v>
      </c>
      <c r="AQ210" s="190" t="s">
        <v>38</v>
      </c>
      <c r="AR210" s="190" t="s">
        <v>55</v>
      </c>
      <c r="AS210" s="190" t="s">
        <v>38</v>
      </c>
      <c r="AT210" s="190" t="s">
        <v>55</v>
      </c>
      <c r="AU210" s="190" t="s">
        <v>55</v>
      </c>
      <c r="AV210" s="190" t="s">
        <v>55</v>
      </c>
      <c r="AW210" s="164"/>
      <c r="AX210" s="164"/>
      <c r="AY210" s="164"/>
      <c r="AZ210" s="164"/>
      <c r="BA210" s="164"/>
      <c r="BB210" s="164"/>
      <c r="BC210" s="164"/>
      <c r="BD210" s="164"/>
      <c r="BE210" s="164"/>
      <c r="BF210" s="164"/>
      <c r="BG210" s="164"/>
      <c r="BH210" s="164"/>
      <c r="BI210" s="164"/>
      <c r="BJ210" s="164"/>
      <c r="BK210" s="164"/>
      <c r="BL210" s="164"/>
      <c r="BM210" s="164"/>
      <c r="BN210" s="164"/>
      <c r="BO210" s="164"/>
      <c r="BP210" s="164"/>
      <c r="BQ210" s="164"/>
      <c r="BR210" s="164"/>
      <c r="BS210" s="164"/>
      <c r="BT210" s="164"/>
      <c r="BU210" s="164"/>
      <c r="BV210" s="164"/>
      <c r="BW210" s="164"/>
      <c r="BX210" s="164"/>
      <c r="BY210" s="164"/>
      <c r="BZ210" s="164"/>
      <c r="CA210" s="164"/>
      <c r="CB210" s="164"/>
      <c r="CC210" s="164"/>
      <c r="CD210" s="164"/>
      <c r="CE210" s="164"/>
      <c r="CF210" s="164"/>
      <c r="CG210" s="164"/>
      <c r="CH210" s="164"/>
      <c r="CI210" s="164"/>
      <c r="CJ210" s="164"/>
      <c r="CK210" s="164"/>
      <c r="CL210" s="164"/>
      <c r="CM210" s="164"/>
      <c r="CN210" s="164"/>
      <c r="CO210" s="164"/>
      <c r="CP210" s="164"/>
      <c r="CQ210" s="164"/>
      <c r="CR210" s="164"/>
      <c r="CS210" s="164"/>
      <c r="CT210" s="164"/>
      <c r="CU210" s="164"/>
      <c r="CV210" s="164"/>
      <c r="CW210" s="164"/>
      <c r="CX210" s="164"/>
      <c r="CY210" s="164"/>
      <c r="CZ210" s="164"/>
      <c r="DA210" s="164"/>
      <c r="DB210" s="164"/>
      <c r="DC210" s="164"/>
      <c r="DD210" s="164"/>
      <c r="DE210" s="164"/>
      <c r="DF210" s="164"/>
      <c r="DG210" s="164"/>
      <c r="DH210" s="164"/>
      <c r="DI210" s="164"/>
      <c r="DJ210" s="164"/>
      <c r="DK210" s="164"/>
      <c r="DL210" s="164"/>
      <c r="DM210" s="164"/>
      <c r="DN210" s="164"/>
      <c r="DO210" s="164"/>
      <c r="DP210" s="164"/>
      <c r="DQ210" s="164"/>
      <c r="DR210" s="164"/>
      <c r="DS210" s="164"/>
      <c r="DT210" s="164"/>
      <c r="DU210" s="164"/>
      <c r="DV210" s="164"/>
      <c r="DW210" s="164"/>
      <c r="DX210" s="164"/>
      <c r="DY210" s="164"/>
      <c r="DZ210" s="164"/>
      <c r="EA210" s="164"/>
      <c r="EB210" s="164"/>
      <c r="EC210" s="164"/>
      <c r="ED210" s="164"/>
      <c r="EE210" s="164"/>
      <c r="EF210" s="164"/>
      <c r="EG210" s="164"/>
      <c r="EH210" s="164"/>
      <c r="EI210" s="164"/>
      <c r="EJ210" s="164"/>
      <c r="EK210" s="164"/>
      <c r="EL210" s="164"/>
      <c r="EM210" s="164"/>
      <c r="EN210" s="164"/>
      <c r="EO210" s="164"/>
      <c r="EP210" s="164"/>
      <c r="EQ210" s="164"/>
      <c r="ER210" s="164"/>
      <c r="ES210" s="164"/>
      <c r="ET210" s="164"/>
      <c r="EU210" s="164"/>
      <c r="EV210" s="164"/>
      <c r="EW210" s="164"/>
      <c r="EX210" s="164"/>
      <c r="EY210" s="164"/>
      <c r="EZ210" s="164"/>
      <c r="FA210" s="164"/>
      <c r="FB210" s="164"/>
      <c r="FC210" s="164"/>
      <c r="FD210" s="164"/>
      <c r="FE210" s="164"/>
      <c r="FF210" s="164"/>
      <c r="FG210" s="164"/>
      <c r="FH210" s="164"/>
      <c r="FI210" s="164"/>
      <c r="FJ210" s="164"/>
      <c r="FK210" s="164"/>
      <c r="FL210" s="164"/>
      <c r="FM210" s="164"/>
      <c r="FN210" s="164"/>
      <c r="FO210" s="164"/>
      <c r="FP210" s="164"/>
      <c r="FQ210" s="164"/>
      <c r="FR210" s="164"/>
      <c r="FS210" s="164"/>
      <c r="FT210" s="164"/>
      <c r="FU210" s="164"/>
      <c r="FV210" s="164"/>
      <c r="FW210" s="164"/>
      <c r="FX210" s="164"/>
      <c r="FY210" s="164"/>
      <c r="FZ210" s="164"/>
      <c r="GA210" s="164"/>
      <c r="GB210" s="164"/>
      <c r="GC210" s="164"/>
      <c r="GD210" s="164"/>
      <c r="GE210" s="164"/>
      <c r="GF210" s="164"/>
      <c r="GG210" s="164"/>
      <c r="GH210" s="164"/>
      <c r="GI210" s="164"/>
      <c r="GJ210" s="164"/>
      <c r="GK210" s="164"/>
      <c r="GL210" s="164"/>
      <c r="GM210" s="164"/>
      <c r="GN210" s="164"/>
      <c r="GO210" s="164"/>
      <c r="GP210" s="164"/>
      <c r="GQ210" s="164"/>
      <c r="GR210" s="164"/>
      <c r="GS210" s="164"/>
      <c r="GT210" s="164"/>
      <c r="GU210" s="164"/>
      <c r="GV210" s="164"/>
      <c r="GW210" s="164"/>
      <c r="GX210" s="164"/>
      <c r="GY210" s="164"/>
      <c r="GZ210" s="164"/>
      <c r="HA210" s="164"/>
      <c r="HB210" s="164"/>
      <c r="HC210" s="164"/>
      <c r="HD210" s="164"/>
      <c r="HE210" s="164"/>
      <c r="HF210" s="164"/>
      <c r="HG210" s="164"/>
      <c r="HH210" s="164"/>
      <c r="HI210" s="164"/>
      <c r="HJ210" s="164"/>
      <c r="HK210" s="164"/>
      <c r="HL210" s="164"/>
      <c r="HM210" s="164"/>
      <c r="HN210" s="164"/>
      <c r="HO210" s="164"/>
      <c r="HP210" s="164"/>
      <c r="HQ210" s="164"/>
      <c r="HR210" s="164"/>
      <c r="HS210" s="164"/>
      <c r="HT210" s="164"/>
      <c r="HU210" s="164"/>
      <c r="HV210" s="164"/>
      <c r="HW210" s="164"/>
      <c r="HX210" s="164"/>
      <c r="HY210" s="164"/>
      <c r="HZ210" s="164"/>
      <c r="IA210" s="164"/>
      <c r="IB210" s="164"/>
      <c r="IC210" s="164"/>
      <c r="ID210" s="164"/>
      <c r="IE210" s="164"/>
      <c r="IF210" s="164"/>
      <c r="IG210" s="164"/>
      <c r="IH210" s="164"/>
      <c r="II210" s="164"/>
      <c r="IJ210" s="164"/>
      <c r="IK210" s="164"/>
      <c r="IL210" s="164"/>
      <c r="IM210" s="164"/>
      <c r="IN210" s="164"/>
      <c r="IO210" s="164"/>
      <c r="IP210" s="164"/>
      <c r="IQ210" s="164"/>
      <c r="IR210" s="164"/>
      <c r="IS210" s="164"/>
      <c r="IT210" s="164"/>
      <c r="IU210" s="164"/>
      <c r="IV210" s="164"/>
      <c r="IW210" s="164"/>
      <c r="IX210" s="164"/>
      <c r="IY210" s="164"/>
      <c r="IZ210" s="164"/>
      <c r="JA210" s="164"/>
      <c r="JB210" s="164"/>
      <c r="JC210" s="164"/>
      <c r="JD210" s="164"/>
      <c r="JE210" s="164"/>
      <c r="JF210" s="164"/>
      <c r="JG210" s="164"/>
      <c r="JH210" s="164"/>
      <c r="JI210" s="164"/>
      <c r="JJ210" s="164"/>
      <c r="JK210" s="164"/>
      <c r="JL210" s="164"/>
      <c r="JM210" s="164"/>
      <c r="JN210" s="164"/>
      <c r="JO210" s="164"/>
      <c r="JP210" s="164"/>
      <c r="JQ210" s="164"/>
      <c r="JR210" s="164"/>
      <c r="JS210" s="164"/>
      <c r="JT210" s="164"/>
      <c r="JU210" s="164"/>
      <c r="JV210" s="164"/>
      <c r="JW210" s="164"/>
      <c r="JX210" s="164"/>
      <c r="JY210" s="164"/>
      <c r="JZ210" s="164"/>
      <c r="KA210" s="164"/>
      <c r="KB210" s="164"/>
      <c r="KC210" s="164"/>
    </row>
    <row r="211" spans="1:289" s="162" customFormat="1" ht="15.75" x14ac:dyDescent="0.25">
      <c r="A211" s="81" t="s">
        <v>439</v>
      </c>
      <c r="B211" s="196">
        <v>4</v>
      </c>
      <c r="C211" s="190" t="s">
        <v>223</v>
      </c>
      <c r="D211" s="182" t="s">
        <v>199</v>
      </c>
      <c r="E211" s="198">
        <v>17000</v>
      </c>
      <c r="F211" s="198">
        <v>1095371600</v>
      </c>
      <c r="G211" s="198">
        <v>11941</v>
      </c>
      <c r="H211" s="184" t="s">
        <v>414</v>
      </c>
      <c r="I211" s="176" t="s">
        <v>176</v>
      </c>
      <c r="J211" s="225">
        <v>1</v>
      </c>
      <c r="K211" s="209">
        <v>46051.199999999997</v>
      </c>
      <c r="L211" s="201">
        <v>61235.199999999997</v>
      </c>
      <c r="M211" s="205">
        <v>22.14</v>
      </c>
      <c r="N211" s="205">
        <v>29.44</v>
      </c>
      <c r="O211" s="205"/>
      <c r="P211" s="205"/>
      <c r="Q211" s="190">
        <v>11</v>
      </c>
      <c r="R211" s="190">
        <v>40</v>
      </c>
      <c r="S211" s="190"/>
      <c r="T211" s="183" t="s">
        <v>29</v>
      </c>
      <c r="U211" s="190"/>
      <c r="V211" s="190"/>
      <c r="W211" s="190"/>
      <c r="X211" s="190"/>
      <c r="Y211" s="190"/>
      <c r="Z211" s="190" t="s">
        <v>32</v>
      </c>
      <c r="AA211" s="190" t="s">
        <v>35</v>
      </c>
      <c r="AB211" s="190"/>
      <c r="AC211" s="190"/>
      <c r="AD211" s="190"/>
      <c r="AE211" s="190"/>
      <c r="AF211" s="190"/>
      <c r="AG211" s="190"/>
      <c r="AH211" s="190"/>
      <c r="AI211" s="190"/>
      <c r="AJ211" s="190"/>
      <c r="AK211" s="190"/>
      <c r="AL211" s="190"/>
      <c r="AM211" s="190"/>
      <c r="AN211" s="190"/>
      <c r="AO211" s="190"/>
      <c r="AP211" s="190"/>
      <c r="AQ211" s="190"/>
      <c r="AR211" s="190"/>
      <c r="AS211" s="190"/>
      <c r="AT211" s="190"/>
      <c r="AU211" s="190"/>
      <c r="AV211" s="190"/>
      <c r="AW211" s="164"/>
      <c r="AX211" s="164"/>
      <c r="AY211" s="164"/>
      <c r="AZ211" s="164"/>
      <c r="BA211" s="164"/>
      <c r="BB211" s="164"/>
      <c r="BC211" s="164"/>
      <c r="BD211" s="164"/>
      <c r="BE211" s="164"/>
      <c r="BF211" s="164"/>
      <c r="BG211" s="164"/>
      <c r="BH211" s="164"/>
      <c r="BI211" s="164"/>
      <c r="BJ211" s="164"/>
      <c r="BK211" s="164"/>
      <c r="BL211" s="164"/>
      <c r="BM211" s="164"/>
      <c r="BN211" s="164"/>
      <c r="BO211" s="164"/>
      <c r="BP211" s="164"/>
      <c r="BQ211" s="164"/>
      <c r="BR211" s="164"/>
      <c r="BS211" s="164"/>
      <c r="BT211" s="164"/>
      <c r="BU211" s="164"/>
      <c r="BV211" s="164"/>
      <c r="BW211" s="164"/>
      <c r="BX211" s="164"/>
      <c r="BY211" s="164"/>
      <c r="BZ211" s="164"/>
      <c r="CA211" s="164"/>
      <c r="CB211" s="164"/>
      <c r="CC211" s="164"/>
      <c r="CD211" s="164"/>
      <c r="CE211" s="164"/>
      <c r="CF211" s="164"/>
      <c r="CG211" s="164"/>
      <c r="CH211" s="164"/>
      <c r="CI211" s="164"/>
      <c r="CJ211" s="164"/>
      <c r="CK211" s="164"/>
      <c r="CL211" s="164"/>
      <c r="CM211" s="164"/>
      <c r="CN211" s="164"/>
      <c r="CO211" s="164"/>
      <c r="CP211" s="164"/>
      <c r="CQ211" s="164"/>
      <c r="CR211" s="164"/>
      <c r="CS211" s="164"/>
      <c r="CT211" s="164"/>
      <c r="CU211" s="164"/>
      <c r="CV211" s="164"/>
      <c r="CW211" s="164"/>
      <c r="CX211" s="164"/>
      <c r="CY211" s="164"/>
      <c r="CZ211" s="164"/>
      <c r="DA211" s="164"/>
      <c r="DB211" s="164"/>
      <c r="DC211" s="164"/>
      <c r="DD211" s="164"/>
      <c r="DE211" s="164"/>
      <c r="DF211" s="164"/>
      <c r="DG211" s="164"/>
      <c r="DH211" s="164"/>
      <c r="DI211" s="164"/>
      <c r="DJ211" s="164"/>
      <c r="DK211" s="164"/>
      <c r="DL211" s="164"/>
      <c r="DM211" s="164"/>
      <c r="DN211" s="164"/>
      <c r="DO211" s="164"/>
      <c r="DP211" s="164"/>
      <c r="DQ211" s="164"/>
      <c r="DR211" s="164"/>
      <c r="DS211" s="164"/>
      <c r="DT211" s="164"/>
      <c r="DU211" s="164"/>
      <c r="DV211" s="164"/>
      <c r="DW211" s="164"/>
      <c r="DX211" s="164"/>
      <c r="DY211" s="164"/>
      <c r="DZ211" s="164"/>
      <c r="EA211" s="164"/>
      <c r="EB211" s="164"/>
      <c r="EC211" s="164"/>
      <c r="ED211" s="164"/>
      <c r="EE211" s="164"/>
      <c r="EF211" s="164"/>
      <c r="EG211" s="164"/>
      <c r="EH211" s="164"/>
      <c r="EI211" s="164"/>
      <c r="EJ211" s="164"/>
      <c r="EK211" s="164"/>
      <c r="EL211" s="164"/>
      <c r="EM211" s="164"/>
      <c r="EN211" s="164"/>
      <c r="EO211" s="164"/>
      <c r="EP211" s="164"/>
      <c r="EQ211" s="164"/>
      <c r="ER211" s="164"/>
      <c r="ES211" s="164"/>
      <c r="ET211" s="164"/>
      <c r="EU211" s="164"/>
      <c r="EV211" s="164"/>
      <c r="EW211" s="164"/>
      <c r="EX211" s="164"/>
      <c r="EY211" s="164"/>
      <c r="EZ211" s="164"/>
      <c r="FA211" s="164"/>
      <c r="FB211" s="164"/>
      <c r="FC211" s="164"/>
      <c r="FD211" s="164"/>
      <c r="FE211" s="164"/>
      <c r="FF211" s="164"/>
      <c r="FG211" s="164"/>
      <c r="FH211" s="164"/>
      <c r="FI211" s="164"/>
      <c r="FJ211" s="164"/>
      <c r="FK211" s="164"/>
      <c r="FL211" s="164"/>
      <c r="FM211" s="164"/>
      <c r="FN211" s="164"/>
      <c r="FO211" s="164"/>
      <c r="FP211" s="164"/>
      <c r="FQ211" s="164"/>
      <c r="FR211" s="164"/>
      <c r="FS211" s="164"/>
      <c r="FT211" s="164"/>
      <c r="FU211" s="164"/>
      <c r="FV211" s="164"/>
      <c r="FW211" s="164"/>
      <c r="FX211" s="164"/>
      <c r="FY211" s="164"/>
      <c r="FZ211" s="164"/>
      <c r="GA211" s="164"/>
      <c r="GB211" s="164"/>
      <c r="GC211" s="164"/>
      <c r="GD211" s="164"/>
      <c r="GE211" s="164"/>
      <c r="GF211" s="164"/>
      <c r="GG211" s="164"/>
      <c r="GH211" s="164"/>
      <c r="GI211" s="164"/>
      <c r="GJ211" s="164"/>
      <c r="GK211" s="164"/>
      <c r="GL211" s="164"/>
      <c r="GM211" s="164"/>
      <c r="GN211" s="164"/>
      <c r="GO211" s="164"/>
      <c r="GP211" s="164"/>
      <c r="GQ211" s="164"/>
      <c r="GR211" s="164"/>
      <c r="GS211" s="164"/>
      <c r="GT211" s="164"/>
      <c r="GU211" s="164"/>
      <c r="GV211" s="164"/>
      <c r="GW211" s="164"/>
      <c r="GX211" s="164"/>
      <c r="GY211" s="164"/>
      <c r="GZ211" s="164"/>
      <c r="HA211" s="164"/>
      <c r="HB211" s="164"/>
      <c r="HC211" s="164"/>
      <c r="HD211" s="164"/>
      <c r="HE211" s="164"/>
      <c r="HF211" s="164"/>
      <c r="HG211" s="164"/>
      <c r="HH211" s="164"/>
      <c r="HI211" s="164"/>
      <c r="HJ211" s="164"/>
      <c r="HK211" s="164"/>
      <c r="HL211" s="164"/>
      <c r="HM211" s="164"/>
      <c r="HN211" s="164"/>
      <c r="HO211" s="164"/>
      <c r="HP211" s="164"/>
      <c r="HQ211" s="164"/>
      <c r="HR211" s="164"/>
      <c r="HS211" s="164"/>
      <c r="HT211" s="164"/>
      <c r="HU211" s="164"/>
      <c r="HV211" s="164"/>
      <c r="HW211" s="164"/>
      <c r="HX211" s="164"/>
      <c r="HY211" s="164"/>
      <c r="HZ211" s="164"/>
      <c r="IA211" s="164"/>
      <c r="IB211" s="164"/>
      <c r="IC211" s="164"/>
      <c r="ID211" s="164"/>
      <c r="IE211" s="164"/>
      <c r="IF211" s="164"/>
      <c r="IG211" s="164"/>
      <c r="IH211" s="164"/>
      <c r="II211" s="164"/>
      <c r="IJ211" s="164"/>
      <c r="IK211" s="164"/>
      <c r="IL211" s="164"/>
      <c r="IM211" s="164"/>
      <c r="IN211" s="164"/>
      <c r="IO211" s="164"/>
      <c r="IP211" s="164"/>
      <c r="IQ211" s="164"/>
      <c r="IR211" s="164"/>
      <c r="IS211" s="164"/>
      <c r="IT211" s="164"/>
      <c r="IU211" s="164"/>
      <c r="IV211" s="164"/>
      <c r="IW211" s="164"/>
      <c r="IX211" s="164"/>
      <c r="IY211" s="164"/>
      <c r="IZ211" s="164"/>
      <c r="JA211" s="164"/>
      <c r="JB211" s="164"/>
      <c r="JC211" s="164"/>
      <c r="JD211" s="164"/>
      <c r="JE211" s="164"/>
      <c r="JF211" s="164"/>
      <c r="JG211" s="164"/>
      <c r="JH211" s="164"/>
      <c r="JI211" s="164"/>
      <c r="JJ211" s="164"/>
      <c r="JK211" s="164"/>
      <c r="JL211" s="164"/>
      <c r="JM211" s="164"/>
      <c r="JN211" s="164"/>
      <c r="JO211" s="164"/>
      <c r="JP211" s="164"/>
      <c r="JQ211" s="164"/>
      <c r="JR211" s="164"/>
      <c r="JS211" s="164"/>
      <c r="JT211" s="164"/>
      <c r="JU211" s="164"/>
      <c r="JV211" s="164"/>
      <c r="JW211" s="164"/>
      <c r="JX211" s="164"/>
      <c r="JY211" s="164"/>
      <c r="JZ211" s="164"/>
      <c r="KA211" s="164"/>
      <c r="KB211" s="164"/>
      <c r="KC211" s="164"/>
    </row>
    <row r="212" spans="1:289" s="162" customFormat="1" ht="15.75" x14ac:dyDescent="0.25">
      <c r="A212" s="80" t="s">
        <v>439</v>
      </c>
      <c r="B212" s="195">
        <v>4</v>
      </c>
      <c r="C212" s="165" t="s">
        <v>223</v>
      </c>
      <c r="D212" s="188" t="s">
        <v>112</v>
      </c>
      <c r="E212" s="197">
        <v>47153</v>
      </c>
      <c r="F212" s="197">
        <v>1828905700</v>
      </c>
      <c r="G212" s="197">
        <v>10986</v>
      </c>
      <c r="H212" s="167" t="s">
        <v>0</v>
      </c>
      <c r="I212" s="167" t="s">
        <v>177</v>
      </c>
      <c r="J212" s="165">
        <v>1</v>
      </c>
      <c r="K212" s="207">
        <v>88171</v>
      </c>
      <c r="L212" s="199">
        <v>119038</v>
      </c>
      <c r="M212" s="204">
        <v>42.39</v>
      </c>
      <c r="N212" s="204">
        <v>57.23</v>
      </c>
      <c r="O212" s="204"/>
      <c r="P212" s="204"/>
      <c r="Q212" s="165">
        <v>11</v>
      </c>
      <c r="R212" s="165">
        <v>40</v>
      </c>
      <c r="S212" s="165" t="s">
        <v>56</v>
      </c>
      <c r="T212" s="168" t="s">
        <v>111</v>
      </c>
      <c r="U212" s="165"/>
      <c r="V212" s="165"/>
      <c r="W212" s="165"/>
      <c r="X212" s="165"/>
      <c r="Y212" s="165"/>
      <c r="Z212" s="165" t="s">
        <v>38</v>
      </c>
      <c r="AA212" s="165" t="s">
        <v>35</v>
      </c>
      <c r="AB212" s="165"/>
      <c r="AC212" s="165"/>
      <c r="AD212" s="165"/>
      <c r="AE212" s="165"/>
      <c r="AF212" s="165"/>
      <c r="AG212" s="165"/>
      <c r="AH212" s="165"/>
      <c r="AI212" s="165"/>
      <c r="AJ212" s="165"/>
      <c r="AK212" s="165"/>
      <c r="AL212" s="165"/>
      <c r="AM212" s="165"/>
      <c r="AN212" s="165"/>
      <c r="AO212" s="165"/>
      <c r="AP212" s="165"/>
      <c r="AQ212" s="165"/>
      <c r="AR212" s="165"/>
      <c r="AS212" s="165"/>
      <c r="AT212" s="165"/>
      <c r="AU212" s="165"/>
      <c r="AV212" s="165"/>
      <c r="AW212" s="166"/>
      <c r="AX212" s="166"/>
      <c r="AY212" s="166"/>
      <c r="AZ212" s="166"/>
      <c r="BA212" s="166"/>
      <c r="BB212" s="166"/>
      <c r="BC212" s="166"/>
      <c r="BD212" s="166"/>
      <c r="BE212" s="166"/>
      <c r="BF212" s="166"/>
      <c r="BG212" s="166"/>
      <c r="BH212" s="166"/>
      <c r="BI212" s="166"/>
      <c r="BJ212" s="166"/>
      <c r="BK212" s="166"/>
      <c r="BL212" s="166"/>
      <c r="BM212" s="166"/>
      <c r="BN212" s="166"/>
      <c r="BO212" s="166"/>
      <c r="BP212" s="166"/>
      <c r="BQ212" s="166"/>
      <c r="BR212" s="166"/>
      <c r="BS212" s="166"/>
      <c r="BT212" s="166"/>
      <c r="BU212" s="166"/>
      <c r="BV212" s="166"/>
      <c r="BW212" s="166"/>
      <c r="BX212" s="166"/>
      <c r="BY212" s="166"/>
      <c r="BZ212" s="166"/>
      <c r="CA212" s="166"/>
      <c r="CB212" s="166"/>
      <c r="CC212" s="166"/>
      <c r="CD212" s="166"/>
      <c r="CE212" s="166"/>
      <c r="CF212" s="166"/>
      <c r="CG212" s="166"/>
      <c r="CH212" s="166"/>
      <c r="CI212" s="166"/>
      <c r="CJ212" s="166"/>
      <c r="CK212" s="166"/>
      <c r="CL212" s="166"/>
      <c r="CM212" s="166"/>
      <c r="CN212" s="166"/>
      <c r="CO212" s="166"/>
      <c r="CP212" s="166"/>
      <c r="CQ212" s="166"/>
      <c r="CR212" s="166"/>
      <c r="CS212" s="166"/>
      <c r="CT212" s="166"/>
      <c r="CU212" s="166"/>
      <c r="CV212" s="166"/>
      <c r="CW212" s="166"/>
      <c r="CX212" s="166"/>
      <c r="CY212" s="166"/>
      <c r="CZ212" s="166"/>
      <c r="DA212" s="166"/>
      <c r="DB212" s="166"/>
      <c r="DC212" s="166"/>
      <c r="DD212" s="166"/>
      <c r="DE212" s="166"/>
      <c r="DF212" s="166"/>
      <c r="DG212" s="166"/>
      <c r="DH212" s="166"/>
      <c r="DI212" s="166"/>
      <c r="DJ212" s="166"/>
      <c r="DK212" s="166"/>
      <c r="DL212" s="166"/>
      <c r="DM212" s="166"/>
      <c r="DN212" s="166"/>
      <c r="DO212" s="166"/>
      <c r="DP212" s="166"/>
      <c r="DQ212" s="166"/>
      <c r="DR212" s="166"/>
      <c r="DS212" s="166"/>
      <c r="DT212" s="166"/>
      <c r="DU212" s="166"/>
      <c r="DV212" s="166"/>
      <c r="DW212" s="166"/>
      <c r="DX212" s="166"/>
      <c r="DY212" s="166"/>
      <c r="DZ212" s="166"/>
      <c r="EA212" s="166"/>
      <c r="EB212" s="166"/>
      <c r="EC212" s="166"/>
      <c r="ED212" s="166"/>
      <c r="EE212" s="166"/>
      <c r="EF212" s="166"/>
      <c r="EG212" s="166"/>
      <c r="EH212" s="166"/>
      <c r="EI212" s="166"/>
      <c r="EJ212" s="166"/>
      <c r="EK212" s="166"/>
      <c r="EL212" s="166"/>
      <c r="EM212" s="166"/>
      <c r="EN212" s="166"/>
      <c r="EO212" s="166"/>
      <c r="EP212" s="166"/>
      <c r="EQ212" s="166"/>
      <c r="ER212" s="166"/>
      <c r="ES212" s="166"/>
      <c r="ET212" s="166"/>
      <c r="EU212" s="166"/>
      <c r="EV212" s="166"/>
      <c r="EW212" s="166"/>
      <c r="EX212" s="166"/>
      <c r="EY212" s="166"/>
      <c r="EZ212" s="166"/>
      <c r="FA212" s="166"/>
      <c r="FB212" s="166"/>
      <c r="FC212" s="166"/>
      <c r="FD212" s="166"/>
      <c r="FE212" s="166"/>
      <c r="FF212" s="166"/>
      <c r="FG212" s="166"/>
      <c r="FH212" s="166"/>
      <c r="FI212" s="166"/>
      <c r="FJ212" s="166"/>
      <c r="FK212" s="166"/>
      <c r="FL212" s="166"/>
      <c r="FM212" s="166"/>
      <c r="FN212" s="166"/>
      <c r="FO212" s="166"/>
      <c r="FP212" s="166"/>
      <c r="FQ212" s="166"/>
      <c r="FR212" s="166"/>
      <c r="FS212" s="166"/>
      <c r="FT212" s="166"/>
      <c r="FU212" s="166"/>
      <c r="FV212" s="166"/>
      <c r="FW212" s="166"/>
      <c r="FX212" s="166"/>
      <c r="FY212" s="166"/>
      <c r="FZ212" s="166"/>
      <c r="GA212" s="166"/>
      <c r="GB212" s="166"/>
      <c r="GC212" s="166"/>
      <c r="GD212" s="166"/>
      <c r="GE212" s="166"/>
      <c r="GF212" s="166"/>
      <c r="GG212" s="166"/>
      <c r="GH212" s="166"/>
      <c r="GI212" s="166"/>
      <c r="GJ212" s="166"/>
      <c r="GK212" s="166"/>
      <c r="GL212" s="166"/>
      <c r="GM212" s="166"/>
      <c r="GN212" s="166"/>
      <c r="GO212" s="166"/>
      <c r="GP212" s="166"/>
      <c r="GQ212" s="166"/>
      <c r="GR212" s="166"/>
      <c r="GS212" s="166"/>
      <c r="GT212" s="166"/>
      <c r="GU212" s="166"/>
      <c r="GV212" s="166"/>
      <c r="GW212" s="166"/>
      <c r="GX212" s="166"/>
      <c r="GY212" s="166"/>
      <c r="GZ212" s="166"/>
      <c r="HA212" s="166"/>
      <c r="HB212" s="166"/>
      <c r="HC212" s="166"/>
      <c r="HD212" s="166"/>
      <c r="HE212" s="166"/>
      <c r="HF212" s="166"/>
      <c r="HG212" s="166"/>
      <c r="HH212" s="166"/>
      <c r="HI212" s="166"/>
      <c r="HJ212" s="166"/>
      <c r="HK212" s="166"/>
      <c r="HL212" s="166"/>
      <c r="HM212" s="166"/>
      <c r="HN212" s="166"/>
      <c r="HO212" s="166"/>
      <c r="HP212" s="166"/>
      <c r="HQ212" s="166"/>
      <c r="HR212" s="166"/>
      <c r="HS212" s="166"/>
      <c r="HT212" s="166"/>
      <c r="HU212" s="166"/>
      <c r="HV212" s="166"/>
      <c r="HW212" s="166"/>
      <c r="HX212" s="166"/>
      <c r="HY212" s="166"/>
      <c r="HZ212" s="166"/>
      <c r="IA212" s="166"/>
      <c r="IB212" s="166"/>
      <c r="IC212" s="166"/>
      <c r="ID212" s="166"/>
      <c r="IE212" s="166"/>
      <c r="IF212" s="166"/>
      <c r="IG212" s="166"/>
      <c r="IH212" s="166"/>
      <c r="II212" s="166"/>
      <c r="IJ212" s="166"/>
      <c r="IK212" s="166"/>
      <c r="IL212" s="166"/>
      <c r="IM212" s="166"/>
      <c r="IN212" s="166"/>
      <c r="IO212" s="166"/>
      <c r="IP212" s="166"/>
      <c r="IQ212" s="166"/>
      <c r="IR212" s="166"/>
      <c r="IS212" s="166"/>
      <c r="IT212" s="166"/>
      <c r="IU212" s="166"/>
      <c r="IV212" s="166"/>
      <c r="IW212" s="166"/>
      <c r="IX212" s="166"/>
      <c r="IY212" s="166"/>
      <c r="IZ212" s="166"/>
      <c r="JA212" s="166"/>
      <c r="JB212" s="166"/>
      <c r="JC212" s="166"/>
      <c r="JD212" s="166"/>
      <c r="JE212" s="166"/>
      <c r="JF212" s="166"/>
      <c r="JG212" s="166"/>
      <c r="JH212" s="166"/>
      <c r="JI212" s="166"/>
      <c r="JJ212" s="166"/>
      <c r="JK212" s="166"/>
      <c r="JL212" s="166"/>
      <c r="JM212" s="166"/>
      <c r="JN212" s="166"/>
      <c r="JO212" s="166"/>
      <c r="JP212" s="166"/>
      <c r="JQ212" s="166"/>
      <c r="JR212" s="166"/>
      <c r="JS212" s="166"/>
      <c r="JT212" s="166"/>
      <c r="JU212" s="166"/>
      <c r="JV212" s="166"/>
      <c r="JW212" s="166"/>
      <c r="JX212" s="166"/>
      <c r="JY212" s="166"/>
      <c r="JZ212" s="166"/>
      <c r="KA212" s="166"/>
      <c r="KB212" s="166"/>
      <c r="KC212" s="166"/>
    </row>
    <row r="213" spans="1:289" s="162" customFormat="1" ht="15.75" x14ac:dyDescent="0.25">
      <c r="A213" s="80" t="s">
        <v>439</v>
      </c>
      <c r="B213" s="195">
        <v>4</v>
      </c>
      <c r="C213" s="165" t="s">
        <v>223</v>
      </c>
      <c r="D213" s="188" t="s">
        <v>112</v>
      </c>
      <c r="E213" s="197">
        <v>47153</v>
      </c>
      <c r="F213" s="197">
        <v>1828905700</v>
      </c>
      <c r="G213" s="197">
        <v>10986</v>
      </c>
      <c r="H213" s="167" t="s">
        <v>403</v>
      </c>
      <c r="I213" s="167" t="s">
        <v>415</v>
      </c>
      <c r="J213" s="165">
        <v>1</v>
      </c>
      <c r="K213" s="207">
        <v>60372</v>
      </c>
      <c r="L213" s="199">
        <v>81510</v>
      </c>
      <c r="M213" s="204">
        <v>30.96</v>
      </c>
      <c r="N213" s="204">
        <v>41.8</v>
      </c>
      <c r="O213" s="204"/>
      <c r="P213" s="204"/>
      <c r="Q213" s="165">
        <v>11</v>
      </c>
      <c r="R213" s="165">
        <v>40</v>
      </c>
      <c r="S213" s="165" t="s">
        <v>38</v>
      </c>
      <c r="T213" s="168" t="s">
        <v>28</v>
      </c>
      <c r="U213" s="165" t="s">
        <v>56</v>
      </c>
      <c r="V213" s="165" t="s">
        <v>55</v>
      </c>
      <c r="W213" s="165" t="s">
        <v>55</v>
      </c>
      <c r="X213" s="165" t="s">
        <v>31</v>
      </c>
      <c r="Y213" s="165" t="s">
        <v>55</v>
      </c>
      <c r="Z213" s="165"/>
      <c r="AA213" s="165" t="s">
        <v>35</v>
      </c>
      <c r="AB213" s="165" t="s">
        <v>56</v>
      </c>
      <c r="AC213" s="165" t="s">
        <v>56</v>
      </c>
      <c r="AD213" s="165" t="s">
        <v>56</v>
      </c>
      <c r="AE213" s="165" t="s">
        <v>56</v>
      </c>
      <c r="AF213" s="165" t="s">
        <v>56</v>
      </c>
      <c r="AG213" s="165" t="s">
        <v>56</v>
      </c>
      <c r="AH213" s="165" t="s">
        <v>55</v>
      </c>
      <c r="AI213" s="165" t="s">
        <v>55</v>
      </c>
      <c r="AJ213" s="165" t="s">
        <v>55</v>
      </c>
      <c r="AK213" s="165" t="s">
        <v>55</v>
      </c>
      <c r="AL213" s="165" t="s">
        <v>56</v>
      </c>
      <c r="AM213" s="165" t="s">
        <v>56</v>
      </c>
      <c r="AN213" s="165" t="s">
        <v>56</v>
      </c>
      <c r="AO213" s="165" t="s">
        <v>55</v>
      </c>
      <c r="AP213" s="165" t="s">
        <v>55</v>
      </c>
      <c r="AQ213" s="165" t="s">
        <v>55</v>
      </c>
      <c r="AR213" s="165" t="s">
        <v>55</v>
      </c>
      <c r="AS213" s="165" t="s">
        <v>55</v>
      </c>
      <c r="AT213" s="165"/>
      <c r="AU213" s="165" t="s">
        <v>55</v>
      </c>
      <c r="AV213" s="165" t="s">
        <v>55</v>
      </c>
      <c r="AW213" s="166"/>
      <c r="AX213" s="166"/>
      <c r="AY213" s="166"/>
      <c r="AZ213" s="166"/>
      <c r="BA213" s="166"/>
      <c r="BB213" s="166"/>
      <c r="BC213" s="166"/>
      <c r="BD213" s="166"/>
      <c r="BE213" s="166"/>
    </row>
    <row r="214" spans="1:289" s="162" customFormat="1" ht="15.75" x14ac:dyDescent="0.25">
      <c r="A214" s="80" t="s">
        <v>439</v>
      </c>
      <c r="B214" s="195">
        <v>4</v>
      </c>
      <c r="C214" s="165" t="s">
        <v>223</v>
      </c>
      <c r="D214" s="188" t="s">
        <v>112</v>
      </c>
      <c r="E214" s="197">
        <v>47153</v>
      </c>
      <c r="F214" s="197">
        <v>1828905700</v>
      </c>
      <c r="G214" s="197">
        <v>10986</v>
      </c>
      <c r="H214" s="167" t="s">
        <v>61</v>
      </c>
      <c r="I214" s="167" t="s">
        <v>173</v>
      </c>
      <c r="J214" s="165">
        <v>2</v>
      </c>
      <c r="K214" s="207">
        <v>47619</v>
      </c>
      <c r="L214" s="199">
        <v>64292</v>
      </c>
      <c r="M214" s="204">
        <v>24.42</v>
      </c>
      <c r="N214" s="204">
        <v>32.97</v>
      </c>
      <c r="O214" s="204"/>
      <c r="P214" s="204"/>
      <c r="Q214" s="165">
        <v>11</v>
      </c>
      <c r="R214" s="165">
        <v>37.5</v>
      </c>
      <c r="S214" s="165"/>
      <c r="T214" s="168"/>
      <c r="U214" s="165"/>
      <c r="V214" s="165"/>
      <c r="W214" s="165"/>
      <c r="X214" s="165"/>
      <c r="Y214" s="165"/>
      <c r="Z214" s="165"/>
      <c r="AA214" s="165"/>
      <c r="AB214" s="165"/>
      <c r="AC214" s="165"/>
      <c r="AD214" s="165"/>
      <c r="AE214" s="165"/>
      <c r="AF214" s="165"/>
      <c r="AG214" s="165"/>
      <c r="AH214" s="165"/>
      <c r="AI214" s="165"/>
      <c r="AJ214" s="165"/>
      <c r="AK214" s="165"/>
      <c r="AL214" s="165"/>
      <c r="AM214" s="165"/>
      <c r="AN214" s="165"/>
      <c r="AO214" s="165"/>
      <c r="AP214" s="165"/>
      <c r="AQ214" s="165"/>
      <c r="AR214" s="165"/>
      <c r="AS214" s="165"/>
      <c r="AT214" s="165"/>
      <c r="AU214" s="165"/>
      <c r="AV214" s="165"/>
      <c r="AW214" s="166"/>
      <c r="AX214" s="166"/>
      <c r="AY214" s="166"/>
      <c r="AZ214" s="166"/>
      <c r="BA214" s="166"/>
      <c r="BB214" s="166"/>
      <c r="BC214" s="166"/>
      <c r="BD214" s="166"/>
      <c r="BE214" s="166"/>
    </row>
    <row r="215" spans="1:289" s="162" customFormat="1" ht="15.75" x14ac:dyDescent="0.25">
      <c r="A215" s="80" t="s">
        <v>439</v>
      </c>
      <c r="B215" s="195">
        <v>4</v>
      </c>
      <c r="C215" s="165" t="s">
        <v>223</v>
      </c>
      <c r="D215" s="188" t="s">
        <v>112</v>
      </c>
      <c r="E215" s="197">
        <v>47153</v>
      </c>
      <c r="F215" s="197">
        <v>1828905700</v>
      </c>
      <c r="G215" s="197">
        <v>10986</v>
      </c>
      <c r="H215" s="167" t="s">
        <v>59</v>
      </c>
      <c r="I215" s="167" t="s">
        <v>176</v>
      </c>
      <c r="J215" s="165">
        <v>1</v>
      </c>
      <c r="K215" s="207">
        <v>41262</v>
      </c>
      <c r="L215" s="199">
        <v>55692</v>
      </c>
      <c r="M215" s="204">
        <v>21.16</v>
      </c>
      <c r="N215" s="204">
        <v>28.56</v>
      </c>
      <c r="O215" s="204"/>
      <c r="P215" s="204"/>
      <c r="Q215" s="165">
        <v>11</v>
      </c>
      <c r="R215" s="165">
        <v>37.5</v>
      </c>
      <c r="S215" s="165" t="s">
        <v>38</v>
      </c>
      <c r="T215" s="168" t="s">
        <v>28</v>
      </c>
      <c r="U215" s="165" t="s">
        <v>38</v>
      </c>
      <c r="V215" s="165" t="s">
        <v>55</v>
      </c>
      <c r="W215" s="165" t="s">
        <v>55</v>
      </c>
      <c r="X215" s="165" t="s">
        <v>38</v>
      </c>
      <c r="Y215" s="165" t="s">
        <v>55</v>
      </c>
      <c r="Z215" s="165" t="s">
        <v>32</v>
      </c>
      <c r="AA215" s="165" t="s">
        <v>35</v>
      </c>
      <c r="AB215" s="165"/>
      <c r="AC215" s="165"/>
      <c r="AD215" s="165"/>
      <c r="AE215" s="165"/>
      <c r="AF215" s="165"/>
      <c r="AG215" s="165" t="s">
        <v>55</v>
      </c>
      <c r="AH215" s="165" t="s">
        <v>55</v>
      </c>
      <c r="AI215" s="165" t="s">
        <v>38</v>
      </c>
      <c r="AJ215" s="165" t="s">
        <v>55</v>
      </c>
      <c r="AK215" s="165" t="s">
        <v>55</v>
      </c>
      <c r="AL215" s="165"/>
      <c r="AM215" s="165"/>
      <c r="AN215" s="165"/>
      <c r="AO215" s="165" t="s">
        <v>55</v>
      </c>
      <c r="AP215" s="165" t="s">
        <v>38</v>
      </c>
      <c r="AQ215" s="165" t="s">
        <v>38</v>
      </c>
      <c r="AR215" s="165" t="s">
        <v>55</v>
      </c>
      <c r="AS215" s="165" t="s">
        <v>38</v>
      </c>
      <c r="AT215" s="165" t="s">
        <v>55</v>
      </c>
      <c r="AU215" s="165" t="s">
        <v>55</v>
      </c>
      <c r="AV215" s="165" t="s">
        <v>55</v>
      </c>
      <c r="AW215" s="166"/>
      <c r="AX215" s="166"/>
      <c r="AY215" s="166"/>
      <c r="AZ215" s="166"/>
      <c r="BA215" s="166"/>
      <c r="BB215" s="166"/>
      <c r="BC215" s="166"/>
      <c r="BD215" s="166"/>
      <c r="BE215" s="166"/>
      <c r="BF215" s="166"/>
      <c r="BG215" s="166"/>
      <c r="BH215" s="166"/>
      <c r="BI215" s="166"/>
      <c r="BJ215" s="166"/>
      <c r="BK215" s="166"/>
      <c r="BL215" s="166"/>
      <c r="BM215" s="166"/>
      <c r="BN215" s="166"/>
      <c r="BO215" s="166"/>
      <c r="BP215" s="166"/>
      <c r="BQ215" s="166"/>
      <c r="BR215" s="166"/>
      <c r="BS215" s="166"/>
      <c r="BT215" s="166"/>
      <c r="BU215" s="166"/>
      <c r="BV215" s="166"/>
      <c r="BW215" s="166"/>
      <c r="BX215" s="166"/>
      <c r="BY215" s="166"/>
      <c r="BZ215" s="166"/>
      <c r="CA215" s="166"/>
      <c r="CB215" s="166"/>
      <c r="CC215" s="166"/>
      <c r="CD215" s="166"/>
      <c r="CE215" s="166"/>
      <c r="CF215" s="166"/>
      <c r="CG215" s="166"/>
      <c r="CH215" s="166"/>
      <c r="CI215" s="166"/>
      <c r="CJ215" s="166"/>
      <c r="CK215" s="166"/>
      <c r="CL215" s="166"/>
      <c r="CM215" s="166"/>
      <c r="CN215" s="166"/>
      <c r="CO215" s="166"/>
      <c r="CP215" s="166"/>
      <c r="CQ215" s="166"/>
      <c r="CR215" s="166"/>
      <c r="CS215" s="166"/>
      <c r="CT215" s="166"/>
      <c r="CU215" s="166"/>
      <c r="CV215" s="166"/>
      <c r="CW215" s="166"/>
      <c r="CX215" s="166"/>
      <c r="CY215" s="166"/>
      <c r="CZ215" s="166"/>
      <c r="DA215" s="166"/>
      <c r="DB215" s="166"/>
      <c r="DC215" s="166"/>
      <c r="DD215" s="166"/>
      <c r="DE215" s="166"/>
      <c r="DF215" s="166"/>
      <c r="DG215" s="166"/>
      <c r="DH215" s="166"/>
      <c r="DI215" s="166"/>
      <c r="DJ215" s="166"/>
      <c r="DK215" s="166"/>
      <c r="DL215" s="166"/>
      <c r="DM215" s="166"/>
      <c r="DN215" s="166"/>
      <c r="DO215" s="166"/>
      <c r="DP215" s="166"/>
      <c r="DQ215" s="166"/>
      <c r="DR215" s="166"/>
      <c r="DS215" s="166"/>
      <c r="DT215" s="166"/>
      <c r="DU215" s="166"/>
      <c r="DV215" s="166"/>
      <c r="DW215" s="166"/>
      <c r="DX215" s="166"/>
      <c r="DY215" s="166"/>
      <c r="DZ215" s="166"/>
      <c r="EA215" s="166"/>
      <c r="EB215" s="166"/>
      <c r="EC215" s="166"/>
      <c r="ED215" s="166"/>
      <c r="EE215" s="166"/>
      <c r="EF215" s="166"/>
      <c r="EG215" s="166"/>
      <c r="EH215" s="166"/>
      <c r="EI215" s="166"/>
      <c r="EJ215" s="166"/>
      <c r="EK215" s="166"/>
      <c r="EL215" s="166"/>
      <c r="EM215" s="166"/>
      <c r="EN215" s="166"/>
      <c r="EO215" s="166"/>
      <c r="EP215" s="166"/>
      <c r="EQ215" s="166"/>
      <c r="ER215" s="166"/>
      <c r="ES215" s="166"/>
      <c r="ET215" s="166"/>
      <c r="EU215" s="166"/>
      <c r="EV215" s="166"/>
      <c r="EW215" s="166"/>
      <c r="EX215" s="166"/>
      <c r="EY215" s="166"/>
      <c r="EZ215" s="166"/>
      <c r="FA215" s="166"/>
      <c r="FB215" s="166"/>
      <c r="FC215" s="166"/>
      <c r="FD215" s="166"/>
      <c r="FE215" s="166"/>
      <c r="FF215" s="166"/>
      <c r="FG215" s="166"/>
      <c r="FH215" s="166"/>
      <c r="FI215" s="166"/>
      <c r="FJ215" s="166"/>
      <c r="FK215" s="166"/>
      <c r="FL215" s="166"/>
      <c r="FM215" s="166"/>
      <c r="FN215" s="166"/>
      <c r="FO215" s="166"/>
      <c r="FP215" s="166"/>
      <c r="FQ215" s="166"/>
      <c r="FR215" s="166"/>
      <c r="FS215" s="166"/>
      <c r="FT215" s="166"/>
      <c r="FU215" s="166"/>
      <c r="FV215" s="166"/>
      <c r="FW215" s="166"/>
      <c r="FX215" s="166"/>
      <c r="FY215" s="166"/>
      <c r="FZ215" s="166"/>
      <c r="GA215" s="166"/>
      <c r="GB215" s="166"/>
      <c r="GC215" s="166"/>
      <c r="GD215" s="166"/>
      <c r="GE215" s="166"/>
      <c r="GF215" s="166"/>
      <c r="GG215" s="166"/>
      <c r="GH215" s="166"/>
      <c r="GI215" s="166"/>
      <c r="GJ215" s="166"/>
      <c r="GK215" s="166"/>
      <c r="GL215" s="166"/>
      <c r="GM215" s="166"/>
      <c r="GN215" s="166"/>
      <c r="GO215" s="166"/>
      <c r="GP215" s="166"/>
      <c r="GQ215" s="166"/>
      <c r="GR215" s="166"/>
      <c r="GS215" s="166"/>
      <c r="GT215" s="166"/>
      <c r="GU215" s="166"/>
      <c r="GV215" s="166"/>
      <c r="GW215" s="166"/>
      <c r="GX215" s="166"/>
      <c r="GY215" s="166"/>
      <c r="GZ215" s="166"/>
      <c r="HA215" s="166"/>
      <c r="HB215" s="166"/>
      <c r="HC215" s="166"/>
      <c r="HD215" s="166"/>
      <c r="HE215" s="166"/>
      <c r="HF215" s="166"/>
      <c r="HG215" s="166"/>
      <c r="HH215" s="166"/>
      <c r="HI215" s="166"/>
      <c r="HJ215" s="166"/>
      <c r="HK215" s="166"/>
      <c r="HL215" s="166"/>
      <c r="HM215" s="166"/>
      <c r="HN215" s="166"/>
      <c r="HO215" s="166"/>
      <c r="HP215" s="166"/>
      <c r="HQ215" s="166"/>
      <c r="HR215" s="166"/>
      <c r="HS215" s="166"/>
      <c r="HT215" s="166"/>
      <c r="HU215" s="166"/>
      <c r="HV215" s="166"/>
      <c r="HW215" s="166"/>
      <c r="HX215" s="166"/>
      <c r="HY215" s="166"/>
      <c r="HZ215" s="166"/>
      <c r="IA215" s="166"/>
      <c r="IB215" s="166"/>
      <c r="IC215" s="166"/>
      <c r="ID215" s="166"/>
      <c r="IE215" s="166"/>
      <c r="IF215" s="166"/>
      <c r="IG215" s="166"/>
      <c r="IH215" s="166"/>
      <c r="II215" s="166"/>
      <c r="IJ215" s="166"/>
      <c r="IK215" s="166"/>
      <c r="IL215" s="166"/>
      <c r="IM215" s="166"/>
      <c r="IN215" s="166"/>
      <c r="IO215" s="166"/>
      <c r="IP215" s="166"/>
      <c r="IQ215" s="166"/>
      <c r="IR215" s="166"/>
      <c r="IS215" s="166"/>
      <c r="IT215" s="166"/>
      <c r="IU215" s="166"/>
      <c r="IV215" s="166"/>
      <c r="IW215" s="166"/>
      <c r="IX215" s="166"/>
      <c r="IY215" s="166"/>
      <c r="IZ215" s="166"/>
      <c r="JA215" s="166"/>
      <c r="JB215" s="166"/>
      <c r="JC215" s="166"/>
      <c r="JD215" s="166"/>
      <c r="JE215" s="166"/>
      <c r="JF215" s="166"/>
      <c r="JG215" s="166"/>
      <c r="JH215" s="166"/>
      <c r="JI215" s="166"/>
      <c r="JJ215" s="166"/>
      <c r="JK215" s="166"/>
      <c r="JL215" s="166"/>
      <c r="JM215" s="166"/>
      <c r="JN215" s="166"/>
      <c r="JO215" s="166"/>
      <c r="JP215" s="166"/>
      <c r="JQ215" s="166"/>
      <c r="JR215" s="166"/>
      <c r="JS215" s="166"/>
      <c r="JT215" s="166"/>
      <c r="JU215" s="166"/>
      <c r="JV215" s="166"/>
      <c r="JW215" s="166"/>
      <c r="JX215" s="166"/>
      <c r="JY215" s="166"/>
      <c r="JZ215" s="166"/>
      <c r="KA215" s="166"/>
      <c r="KB215" s="166"/>
      <c r="KC215" s="166"/>
    </row>
    <row r="216" spans="1:289" s="162" customFormat="1" ht="15.75" x14ac:dyDescent="0.25">
      <c r="A216" s="80" t="s">
        <v>439</v>
      </c>
      <c r="B216" s="195">
        <v>4</v>
      </c>
      <c r="C216" s="165" t="s">
        <v>223</v>
      </c>
      <c r="D216" s="188" t="s">
        <v>148</v>
      </c>
      <c r="E216" s="197">
        <v>189276</v>
      </c>
      <c r="F216" s="197">
        <v>26717542500</v>
      </c>
      <c r="G216" s="197">
        <v>199182</v>
      </c>
      <c r="H216" s="191" t="s">
        <v>0</v>
      </c>
      <c r="I216" s="167" t="s">
        <v>177</v>
      </c>
      <c r="J216" s="165">
        <v>1</v>
      </c>
      <c r="K216" s="194">
        <f t="shared" ref="K216:K225" si="8">M216*R216*52</f>
        <v>105996.8</v>
      </c>
      <c r="L216" s="194">
        <f t="shared" ref="L216:L225" si="9">N216*R216*52</f>
        <v>142230.39999999999</v>
      </c>
      <c r="M216" s="193">
        <v>50.96</v>
      </c>
      <c r="N216" s="193">
        <v>68.38</v>
      </c>
      <c r="O216" s="204"/>
      <c r="P216" s="204"/>
      <c r="Q216" s="165">
        <v>15</v>
      </c>
      <c r="R216" s="165">
        <v>40</v>
      </c>
      <c r="S216" s="165" t="s">
        <v>56</v>
      </c>
      <c r="T216" s="72" t="s">
        <v>27</v>
      </c>
      <c r="U216" s="72"/>
      <c r="V216" s="165" t="s">
        <v>55</v>
      </c>
      <c r="W216" s="165" t="s">
        <v>55</v>
      </c>
      <c r="X216" s="165" t="s">
        <v>31</v>
      </c>
      <c r="Y216" s="165" t="s">
        <v>55</v>
      </c>
      <c r="Z216" s="165"/>
      <c r="AA216" s="165" t="s">
        <v>35</v>
      </c>
      <c r="AB216" s="165" t="s">
        <v>55</v>
      </c>
      <c r="AC216" s="165" t="s">
        <v>55</v>
      </c>
      <c r="AD216" s="165" t="s">
        <v>55</v>
      </c>
      <c r="AE216" s="165" t="s">
        <v>55</v>
      </c>
      <c r="AF216" s="165" t="s">
        <v>55</v>
      </c>
      <c r="AG216" s="165"/>
      <c r="AH216" s="165"/>
      <c r="AI216" s="165"/>
      <c r="AJ216" s="165"/>
      <c r="AK216" s="165"/>
      <c r="AL216" s="165" t="s">
        <v>55</v>
      </c>
      <c r="AM216" s="165"/>
      <c r="AN216" s="165"/>
      <c r="AO216" s="165"/>
      <c r="AP216" s="165" t="s">
        <v>38</v>
      </c>
      <c r="AQ216" s="165" t="s">
        <v>55</v>
      </c>
      <c r="AR216" s="165" t="s">
        <v>55</v>
      </c>
      <c r="AS216" s="165" t="s">
        <v>38</v>
      </c>
      <c r="AT216" s="165" t="s">
        <v>55</v>
      </c>
      <c r="AU216" s="165"/>
      <c r="AV216" s="165"/>
      <c r="AW216" s="166"/>
      <c r="AX216" s="166"/>
      <c r="AY216" s="166"/>
      <c r="AZ216" s="166"/>
      <c r="BA216" s="166"/>
      <c r="BB216" s="166"/>
      <c r="BC216" s="166"/>
      <c r="BD216" s="166"/>
      <c r="BE216" s="166"/>
      <c r="BF216" s="166"/>
      <c r="BG216" s="166"/>
      <c r="BH216" s="166"/>
      <c r="BI216" s="166"/>
      <c r="BJ216" s="166"/>
      <c r="BK216" s="166"/>
      <c r="BL216" s="166"/>
      <c r="BM216" s="166"/>
      <c r="BN216" s="166"/>
      <c r="BO216" s="166"/>
      <c r="BP216" s="166"/>
      <c r="BQ216" s="166"/>
      <c r="BR216" s="166"/>
      <c r="BS216" s="166"/>
      <c r="BT216" s="166"/>
      <c r="BU216" s="166"/>
      <c r="BV216" s="166"/>
      <c r="BW216" s="166"/>
      <c r="BX216" s="166"/>
      <c r="BY216" s="166"/>
      <c r="BZ216" s="166"/>
      <c r="CA216" s="166"/>
      <c r="CB216" s="166"/>
      <c r="CC216" s="166"/>
      <c r="CD216" s="166"/>
      <c r="CE216" s="166"/>
      <c r="CF216" s="166"/>
      <c r="CG216" s="166"/>
      <c r="CH216" s="166"/>
      <c r="CI216" s="166"/>
      <c r="CJ216" s="166"/>
      <c r="CK216" s="166"/>
      <c r="CL216" s="166"/>
      <c r="CM216" s="166"/>
      <c r="CN216" s="166"/>
      <c r="CO216" s="166"/>
      <c r="CP216" s="166"/>
      <c r="CQ216" s="166"/>
      <c r="CR216" s="166"/>
      <c r="CS216" s="166"/>
      <c r="CT216" s="166"/>
      <c r="CU216" s="166"/>
      <c r="CV216" s="166"/>
      <c r="CW216" s="166"/>
      <c r="CX216" s="166"/>
      <c r="CY216" s="166"/>
      <c r="CZ216" s="166"/>
      <c r="DA216" s="166"/>
      <c r="DB216" s="166"/>
      <c r="DC216" s="166"/>
      <c r="DD216" s="166"/>
      <c r="DE216" s="166"/>
      <c r="DF216" s="166"/>
      <c r="DG216" s="166"/>
      <c r="DH216" s="166"/>
      <c r="DI216" s="166"/>
      <c r="DJ216" s="166"/>
      <c r="DK216" s="166"/>
      <c r="DL216" s="166"/>
      <c r="DM216" s="166"/>
      <c r="DN216" s="166"/>
      <c r="DO216" s="166"/>
      <c r="DP216" s="166"/>
      <c r="DQ216" s="166"/>
      <c r="DR216" s="166"/>
      <c r="DS216" s="166"/>
      <c r="DT216" s="166"/>
      <c r="DU216" s="166"/>
      <c r="DV216" s="166"/>
      <c r="DW216" s="166"/>
      <c r="DX216" s="166"/>
      <c r="DY216" s="166"/>
      <c r="DZ216" s="166"/>
      <c r="EA216" s="166"/>
      <c r="EB216" s="166"/>
      <c r="EC216" s="166"/>
      <c r="ED216" s="166"/>
      <c r="EE216" s="166"/>
      <c r="EF216" s="166"/>
      <c r="EG216" s="166"/>
      <c r="EH216" s="166"/>
      <c r="EI216" s="166"/>
      <c r="EJ216" s="166"/>
      <c r="EK216" s="166"/>
      <c r="EL216" s="166"/>
      <c r="EM216" s="166"/>
      <c r="EN216" s="166"/>
      <c r="EO216" s="166"/>
      <c r="EP216" s="166"/>
      <c r="EQ216" s="166"/>
      <c r="ER216" s="166"/>
      <c r="ES216" s="166"/>
      <c r="ET216" s="166"/>
      <c r="EU216" s="166"/>
      <c r="EV216" s="166"/>
      <c r="EW216" s="166"/>
      <c r="EX216" s="166"/>
      <c r="EY216" s="166"/>
      <c r="EZ216" s="166"/>
      <c r="FA216" s="166"/>
      <c r="FB216" s="166"/>
      <c r="FC216" s="166"/>
      <c r="FD216" s="166"/>
      <c r="FE216" s="166"/>
      <c r="FF216" s="166"/>
      <c r="FG216" s="166"/>
      <c r="FH216" s="166"/>
      <c r="FI216" s="166"/>
      <c r="FJ216" s="166"/>
      <c r="FK216" s="166"/>
      <c r="FL216" s="166"/>
      <c r="FM216" s="166"/>
      <c r="FN216" s="166"/>
      <c r="FO216" s="166"/>
      <c r="FP216" s="166"/>
      <c r="FQ216" s="166"/>
      <c r="FR216" s="166"/>
      <c r="FS216" s="166"/>
      <c r="FT216" s="166"/>
      <c r="FU216" s="166"/>
      <c r="FV216" s="166"/>
      <c r="FW216" s="166"/>
      <c r="FX216" s="166"/>
      <c r="FY216" s="166"/>
      <c r="FZ216" s="166"/>
      <c r="GA216" s="166"/>
      <c r="GB216" s="166"/>
      <c r="GC216" s="166"/>
      <c r="GD216" s="166"/>
      <c r="GE216" s="166"/>
      <c r="GF216" s="166"/>
      <c r="GG216" s="166"/>
      <c r="GH216" s="166"/>
      <c r="GI216" s="166"/>
      <c r="GJ216" s="166"/>
      <c r="GK216" s="166"/>
      <c r="GL216" s="166"/>
      <c r="GM216" s="166"/>
      <c r="GN216" s="166"/>
      <c r="GO216" s="166"/>
      <c r="GP216" s="166"/>
      <c r="GQ216" s="166"/>
      <c r="GR216" s="166"/>
      <c r="GS216" s="166"/>
      <c r="GT216" s="166"/>
      <c r="GU216" s="166"/>
      <c r="GV216" s="166"/>
      <c r="GW216" s="166"/>
      <c r="GX216" s="166"/>
      <c r="GY216" s="166"/>
      <c r="GZ216" s="166"/>
      <c r="HA216" s="166"/>
      <c r="HB216" s="166"/>
      <c r="HC216" s="166"/>
      <c r="HD216" s="166"/>
      <c r="HE216" s="166"/>
      <c r="HF216" s="166"/>
      <c r="HG216" s="166"/>
      <c r="HH216" s="166"/>
      <c r="HI216" s="166"/>
      <c r="HJ216" s="166"/>
      <c r="HK216" s="166"/>
      <c r="HL216" s="166"/>
      <c r="HM216" s="166"/>
      <c r="HN216" s="166"/>
      <c r="HO216" s="166"/>
      <c r="HP216" s="166"/>
      <c r="HQ216" s="166"/>
      <c r="HR216" s="166"/>
      <c r="HS216" s="166"/>
      <c r="HT216" s="166"/>
      <c r="HU216" s="166"/>
      <c r="HV216" s="166"/>
      <c r="HW216" s="166"/>
      <c r="HX216" s="166"/>
      <c r="HY216" s="166"/>
      <c r="HZ216" s="166"/>
      <c r="IA216" s="166"/>
      <c r="IB216" s="166"/>
      <c r="IC216" s="166"/>
      <c r="ID216" s="166"/>
      <c r="IE216" s="166"/>
      <c r="IF216" s="166"/>
      <c r="IG216" s="166"/>
      <c r="IH216" s="166"/>
      <c r="II216" s="166"/>
      <c r="IJ216" s="166"/>
      <c r="IK216" s="166"/>
      <c r="IL216" s="166"/>
      <c r="IM216" s="166"/>
      <c r="IN216" s="166"/>
      <c r="IO216" s="166"/>
      <c r="IP216" s="166"/>
      <c r="IQ216" s="166"/>
      <c r="IR216" s="166"/>
      <c r="IS216" s="166"/>
      <c r="IT216" s="166"/>
      <c r="IU216" s="166"/>
      <c r="IV216" s="166"/>
      <c r="IW216" s="166"/>
      <c r="IX216" s="166"/>
      <c r="IY216" s="166"/>
      <c r="IZ216" s="166"/>
      <c r="JA216" s="166"/>
      <c r="JB216" s="166"/>
      <c r="JC216" s="166"/>
      <c r="JD216" s="166"/>
      <c r="JE216" s="166"/>
      <c r="JF216" s="166"/>
      <c r="JG216" s="166"/>
      <c r="JH216" s="166"/>
      <c r="JI216" s="166"/>
      <c r="JJ216" s="166"/>
      <c r="JK216" s="166"/>
      <c r="JL216" s="166"/>
      <c r="JM216" s="166"/>
      <c r="JN216" s="166"/>
      <c r="JO216" s="166"/>
      <c r="JP216" s="166"/>
      <c r="JQ216" s="166"/>
      <c r="JR216" s="166"/>
      <c r="JS216" s="166"/>
      <c r="JT216" s="166"/>
      <c r="JU216" s="166"/>
      <c r="JV216" s="166"/>
      <c r="JW216" s="166"/>
      <c r="JX216" s="166"/>
      <c r="JY216" s="166"/>
      <c r="JZ216" s="166"/>
      <c r="KA216" s="166"/>
      <c r="KB216" s="166"/>
      <c r="KC216" s="166"/>
    </row>
    <row r="217" spans="1:289" s="162" customFormat="1" ht="15.75" x14ac:dyDescent="0.25">
      <c r="A217" s="80" t="s">
        <v>439</v>
      </c>
      <c r="B217" s="195">
        <v>4</v>
      </c>
      <c r="C217" s="165" t="s">
        <v>223</v>
      </c>
      <c r="D217" s="188" t="s">
        <v>148</v>
      </c>
      <c r="E217" s="197">
        <v>189276</v>
      </c>
      <c r="F217" s="197">
        <v>26717542500</v>
      </c>
      <c r="G217" s="197">
        <v>199182</v>
      </c>
      <c r="H217" s="191" t="s">
        <v>39</v>
      </c>
      <c r="I217" s="167" t="s">
        <v>177</v>
      </c>
      <c r="J217" s="165">
        <v>2</v>
      </c>
      <c r="K217" s="194">
        <f t="shared" si="8"/>
        <v>77122.5</v>
      </c>
      <c r="L217" s="194">
        <f t="shared" si="9"/>
        <v>95277</v>
      </c>
      <c r="M217" s="193">
        <v>39.549999999999997</v>
      </c>
      <c r="N217" s="193">
        <v>48.86</v>
      </c>
      <c r="O217" s="193"/>
      <c r="P217" s="193"/>
      <c r="Q217" s="165">
        <v>15</v>
      </c>
      <c r="R217" s="165">
        <v>37.5</v>
      </c>
      <c r="S217" s="165" t="s">
        <v>55</v>
      </c>
      <c r="T217" s="165" t="s">
        <v>28</v>
      </c>
      <c r="U217" s="165"/>
      <c r="V217" s="165" t="s">
        <v>55</v>
      </c>
      <c r="W217" s="165" t="s">
        <v>55</v>
      </c>
      <c r="X217" s="165"/>
      <c r="Y217" s="165" t="s">
        <v>55</v>
      </c>
      <c r="Z217" s="165" t="s">
        <v>32</v>
      </c>
      <c r="AA217" s="165" t="s">
        <v>35</v>
      </c>
      <c r="AB217" s="165" t="s">
        <v>55</v>
      </c>
      <c r="AC217" s="165" t="s">
        <v>55</v>
      </c>
      <c r="AD217" s="165" t="s">
        <v>55</v>
      </c>
      <c r="AE217" s="165" t="s">
        <v>55</v>
      </c>
      <c r="AF217" s="165" t="s">
        <v>55</v>
      </c>
      <c r="AG217" s="165" t="s">
        <v>55</v>
      </c>
      <c r="AH217" s="165" t="s">
        <v>55</v>
      </c>
      <c r="AI217" s="165" t="s">
        <v>55</v>
      </c>
      <c r="AJ217" s="165" t="s">
        <v>55</v>
      </c>
      <c r="AK217" s="165" t="s">
        <v>55</v>
      </c>
      <c r="AL217" s="165" t="s">
        <v>38</v>
      </c>
      <c r="AM217" s="165" t="s">
        <v>38</v>
      </c>
      <c r="AN217" s="165"/>
      <c r="AO217" s="165" t="s">
        <v>38</v>
      </c>
      <c r="AP217" s="165" t="s">
        <v>38</v>
      </c>
      <c r="AQ217" s="165" t="s">
        <v>55</v>
      </c>
      <c r="AR217" s="165" t="s">
        <v>55</v>
      </c>
      <c r="AS217" s="165" t="s">
        <v>38</v>
      </c>
      <c r="AT217" s="165" t="s">
        <v>55</v>
      </c>
      <c r="AU217" s="165" t="s">
        <v>55</v>
      </c>
      <c r="AV217" s="165" t="s">
        <v>55</v>
      </c>
      <c r="AW217" s="166"/>
      <c r="AX217" s="166"/>
      <c r="AY217" s="166"/>
      <c r="AZ217" s="166"/>
      <c r="BA217" s="166"/>
      <c r="BB217" s="166"/>
      <c r="BC217" s="166"/>
      <c r="BD217" s="166"/>
      <c r="BE217" s="166"/>
      <c r="BF217" s="166"/>
      <c r="BG217" s="166"/>
      <c r="BH217" s="166"/>
      <c r="BI217" s="166"/>
      <c r="BJ217" s="166"/>
      <c r="BK217" s="166"/>
      <c r="BL217" s="166"/>
      <c r="BM217" s="166"/>
      <c r="BN217" s="166"/>
      <c r="BO217" s="166"/>
      <c r="BP217" s="166"/>
      <c r="BQ217" s="166"/>
      <c r="BR217" s="166"/>
      <c r="BS217" s="166"/>
      <c r="BT217" s="166"/>
      <c r="BU217" s="166"/>
      <c r="BV217" s="166"/>
      <c r="BW217" s="166"/>
      <c r="BX217" s="166"/>
      <c r="BY217" s="166"/>
      <c r="BZ217" s="166"/>
      <c r="CA217" s="166"/>
      <c r="CB217" s="166"/>
      <c r="CC217" s="166"/>
      <c r="CD217" s="166"/>
      <c r="CE217" s="166"/>
      <c r="CF217" s="166"/>
      <c r="CG217" s="166"/>
      <c r="CH217" s="166"/>
      <c r="CI217" s="166"/>
      <c r="CJ217" s="166"/>
      <c r="CK217" s="166"/>
      <c r="CL217" s="166"/>
      <c r="CM217" s="166"/>
      <c r="CN217" s="166"/>
      <c r="CO217" s="166"/>
      <c r="CP217" s="166"/>
      <c r="CQ217" s="166"/>
      <c r="CR217" s="166"/>
      <c r="CS217" s="166"/>
      <c r="CT217" s="166"/>
      <c r="CU217" s="166"/>
      <c r="CV217" s="166"/>
      <c r="CW217" s="166"/>
      <c r="CX217" s="166"/>
      <c r="CY217" s="166"/>
      <c r="CZ217" s="166"/>
      <c r="DA217" s="166"/>
      <c r="DB217" s="166"/>
      <c r="DC217" s="166"/>
      <c r="DD217" s="166"/>
      <c r="DE217" s="166"/>
      <c r="DF217" s="166"/>
      <c r="DG217" s="166"/>
      <c r="DH217" s="166"/>
      <c r="DI217" s="166"/>
      <c r="DJ217" s="166"/>
      <c r="DK217" s="166"/>
      <c r="DL217" s="166"/>
      <c r="DM217" s="166"/>
      <c r="DN217" s="166"/>
      <c r="DO217" s="166"/>
      <c r="DP217" s="166"/>
      <c r="DQ217" s="166"/>
      <c r="DR217" s="166"/>
      <c r="DS217" s="166"/>
      <c r="DT217" s="166"/>
      <c r="DU217" s="166"/>
      <c r="DV217" s="166"/>
      <c r="DW217" s="166"/>
      <c r="DX217" s="166"/>
      <c r="DY217" s="166"/>
      <c r="DZ217" s="166"/>
      <c r="EA217" s="166"/>
      <c r="EB217" s="166"/>
      <c r="EC217" s="166"/>
      <c r="ED217" s="166"/>
      <c r="EE217" s="166"/>
      <c r="EF217" s="166"/>
      <c r="EG217" s="166"/>
      <c r="EH217" s="166"/>
      <c r="EI217" s="166"/>
      <c r="EJ217" s="166"/>
      <c r="EK217" s="166"/>
      <c r="EL217" s="166"/>
      <c r="EM217" s="166"/>
      <c r="EN217" s="166"/>
      <c r="EO217" s="166"/>
      <c r="EP217" s="166"/>
      <c r="EQ217" s="166"/>
      <c r="ER217" s="166"/>
      <c r="ES217" s="166"/>
      <c r="ET217" s="166"/>
      <c r="EU217" s="166"/>
      <c r="EV217" s="166"/>
      <c r="EW217" s="166"/>
      <c r="EX217" s="166"/>
      <c r="EY217" s="166"/>
      <c r="EZ217" s="166"/>
      <c r="FA217" s="166"/>
      <c r="FB217" s="166"/>
      <c r="FC217" s="166"/>
      <c r="FD217" s="166"/>
      <c r="FE217" s="166"/>
      <c r="FF217" s="166"/>
      <c r="FG217" s="166"/>
      <c r="FH217" s="166"/>
      <c r="FI217" s="166"/>
      <c r="FJ217" s="166"/>
      <c r="FK217" s="166"/>
      <c r="FL217" s="166"/>
      <c r="FM217" s="166"/>
      <c r="FN217" s="166"/>
      <c r="FO217" s="166"/>
      <c r="FP217" s="166"/>
      <c r="FQ217" s="166"/>
      <c r="FR217" s="166"/>
      <c r="FS217" s="166"/>
      <c r="FT217" s="166"/>
      <c r="FU217" s="166"/>
      <c r="FV217" s="166"/>
      <c r="FW217" s="166"/>
      <c r="FX217" s="166"/>
      <c r="FY217" s="166"/>
      <c r="FZ217" s="166"/>
      <c r="GA217" s="166"/>
      <c r="GB217" s="166"/>
      <c r="GC217" s="166"/>
      <c r="GD217" s="166"/>
      <c r="GE217" s="166"/>
      <c r="GF217" s="166"/>
      <c r="GG217" s="166"/>
      <c r="GH217" s="166"/>
      <c r="GI217" s="166"/>
      <c r="GJ217" s="166"/>
      <c r="GK217" s="166"/>
      <c r="GL217" s="166"/>
      <c r="GM217" s="166"/>
      <c r="GN217" s="166"/>
      <c r="GO217" s="166"/>
      <c r="GP217" s="166"/>
      <c r="GQ217" s="166"/>
      <c r="GR217" s="166"/>
      <c r="GS217" s="166"/>
      <c r="GT217" s="166"/>
      <c r="GU217" s="166"/>
      <c r="GV217" s="166"/>
      <c r="GW217" s="166"/>
      <c r="GX217" s="166"/>
      <c r="GY217" s="166"/>
      <c r="GZ217" s="166"/>
      <c r="HA217" s="166"/>
      <c r="HB217" s="166"/>
      <c r="HC217" s="166"/>
      <c r="HD217" s="166"/>
      <c r="HE217" s="166"/>
      <c r="HF217" s="166"/>
      <c r="HG217" s="166"/>
      <c r="HH217" s="166"/>
      <c r="HI217" s="166"/>
      <c r="HJ217" s="166"/>
      <c r="HK217" s="166"/>
      <c r="HL217" s="166"/>
      <c r="HM217" s="166"/>
      <c r="HN217" s="166"/>
      <c r="HO217" s="166"/>
      <c r="HP217" s="166"/>
      <c r="HQ217" s="166"/>
      <c r="HR217" s="166"/>
      <c r="HS217" s="166"/>
      <c r="HT217" s="166"/>
      <c r="HU217" s="166"/>
      <c r="HV217" s="166"/>
      <c r="HW217" s="166"/>
      <c r="HX217" s="166"/>
      <c r="HY217" s="166"/>
      <c r="HZ217" s="166"/>
      <c r="IA217" s="166"/>
      <c r="IB217" s="166"/>
      <c r="IC217" s="166"/>
      <c r="ID217" s="166"/>
      <c r="IE217" s="166"/>
      <c r="IF217" s="166"/>
      <c r="IG217" s="166"/>
      <c r="IH217" s="166"/>
      <c r="II217" s="166"/>
      <c r="IJ217" s="166"/>
      <c r="IK217" s="166"/>
      <c r="IL217" s="166"/>
      <c r="IM217" s="166"/>
      <c r="IN217" s="166"/>
      <c r="IO217" s="166"/>
      <c r="IP217" s="166"/>
      <c r="IQ217" s="166"/>
      <c r="IR217" s="166"/>
      <c r="IS217" s="166"/>
      <c r="IT217" s="166"/>
      <c r="IU217" s="166"/>
      <c r="IV217" s="166"/>
      <c r="IW217" s="166"/>
      <c r="IX217" s="166"/>
      <c r="IY217" s="166"/>
      <c r="IZ217" s="166"/>
      <c r="JA217" s="166"/>
      <c r="JB217" s="166"/>
      <c r="JC217" s="166"/>
      <c r="JD217" s="166"/>
      <c r="JE217" s="166"/>
      <c r="JF217" s="166"/>
      <c r="JG217" s="166"/>
      <c r="JH217" s="166"/>
      <c r="JI217" s="166"/>
      <c r="JJ217" s="166"/>
      <c r="JK217" s="166"/>
      <c r="JL217" s="166"/>
      <c r="JM217" s="166"/>
      <c r="JN217" s="166"/>
      <c r="JO217" s="166"/>
      <c r="JP217" s="166"/>
      <c r="JQ217" s="166"/>
      <c r="JR217" s="166"/>
      <c r="JS217" s="166"/>
      <c r="JT217" s="166"/>
      <c r="JU217" s="166"/>
      <c r="JV217" s="166"/>
      <c r="JW217" s="166"/>
      <c r="JX217" s="166"/>
      <c r="JY217" s="166"/>
      <c r="JZ217" s="166"/>
      <c r="KA217" s="166"/>
      <c r="KB217" s="166"/>
      <c r="KC217" s="166"/>
    </row>
    <row r="218" spans="1:289" s="162" customFormat="1" ht="15.75" x14ac:dyDescent="0.25">
      <c r="A218" s="80" t="s">
        <v>439</v>
      </c>
      <c r="B218" s="195">
        <v>4</v>
      </c>
      <c r="C218" s="165" t="s">
        <v>223</v>
      </c>
      <c r="D218" s="188" t="s">
        <v>148</v>
      </c>
      <c r="E218" s="197">
        <v>189276</v>
      </c>
      <c r="F218" s="197">
        <v>26717542500</v>
      </c>
      <c r="G218" s="197">
        <v>199182</v>
      </c>
      <c r="H218" s="191" t="s">
        <v>372</v>
      </c>
      <c r="I218" s="167" t="s">
        <v>177</v>
      </c>
      <c r="J218" s="165">
        <v>4</v>
      </c>
      <c r="K218" s="194">
        <f t="shared" si="8"/>
        <v>68718</v>
      </c>
      <c r="L218" s="194">
        <f t="shared" si="9"/>
        <v>84825</v>
      </c>
      <c r="M218" s="193">
        <v>35.24</v>
      </c>
      <c r="N218" s="193">
        <v>43.5</v>
      </c>
      <c r="O218" s="193"/>
      <c r="P218" s="193"/>
      <c r="Q218" s="165">
        <v>15</v>
      </c>
      <c r="R218" s="165">
        <v>37.5</v>
      </c>
      <c r="S218" s="165" t="s">
        <v>55</v>
      </c>
      <c r="T218" s="165" t="s">
        <v>29</v>
      </c>
      <c r="U218" s="165"/>
      <c r="V218" s="165" t="s">
        <v>55</v>
      </c>
      <c r="W218" s="165" t="s">
        <v>55</v>
      </c>
      <c r="X218" s="165" t="s">
        <v>38</v>
      </c>
      <c r="Y218" s="165" t="s">
        <v>55</v>
      </c>
      <c r="Z218" s="165" t="s">
        <v>32</v>
      </c>
      <c r="AA218" s="165" t="s">
        <v>35</v>
      </c>
      <c r="AB218" s="165" t="s">
        <v>55</v>
      </c>
      <c r="AC218" s="165" t="s">
        <v>55</v>
      </c>
      <c r="AD218" s="165" t="s">
        <v>55</v>
      </c>
      <c r="AE218" s="165"/>
      <c r="AF218" s="165" t="s">
        <v>55</v>
      </c>
      <c r="AG218" s="165" t="s">
        <v>55</v>
      </c>
      <c r="AH218" s="165" t="s">
        <v>55</v>
      </c>
      <c r="AI218" s="165" t="s">
        <v>55</v>
      </c>
      <c r="AJ218" s="165" t="s">
        <v>55</v>
      </c>
      <c r="AK218" s="165"/>
      <c r="AL218" s="165"/>
      <c r="AM218" s="165" t="s">
        <v>38</v>
      </c>
      <c r="AN218" s="165" t="s">
        <v>55</v>
      </c>
      <c r="AO218" s="165" t="s">
        <v>38</v>
      </c>
      <c r="AP218" s="165" t="s">
        <v>38</v>
      </c>
      <c r="AQ218" s="165" t="s">
        <v>55</v>
      </c>
      <c r="AR218" s="165" t="s">
        <v>55</v>
      </c>
      <c r="AS218" s="165"/>
      <c r="AT218" s="165" t="s">
        <v>55</v>
      </c>
      <c r="AU218" s="165" t="s">
        <v>55</v>
      </c>
      <c r="AV218" s="165" t="s">
        <v>55</v>
      </c>
      <c r="AW218" s="166"/>
      <c r="AX218" s="166"/>
      <c r="AY218" s="166"/>
      <c r="AZ218" s="166"/>
      <c r="BA218" s="166"/>
      <c r="BB218" s="166"/>
      <c r="BC218" s="166"/>
      <c r="BD218" s="166"/>
      <c r="BE218" s="166"/>
      <c r="BF218" s="166"/>
      <c r="BG218" s="166"/>
      <c r="BH218" s="166"/>
      <c r="BI218" s="166"/>
      <c r="BJ218" s="166"/>
      <c r="BK218" s="166"/>
      <c r="BL218" s="166"/>
      <c r="BM218" s="166"/>
      <c r="BN218" s="166"/>
      <c r="BO218" s="166"/>
      <c r="BP218" s="166"/>
      <c r="BQ218" s="166"/>
      <c r="BR218" s="166"/>
      <c r="BS218" s="166"/>
      <c r="BT218" s="166"/>
      <c r="BU218" s="166"/>
      <c r="BV218" s="166"/>
      <c r="BW218" s="166"/>
      <c r="BX218" s="166"/>
      <c r="BY218" s="166"/>
      <c r="BZ218" s="166"/>
      <c r="CA218" s="166"/>
      <c r="CB218" s="166"/>
      <c r="CC218" s="166"/>
      <c r="CD218" s="166"/>
      <c r="CE218" s="166"/>
      <c r="CF218" s="166"/>
      <c r="CG218" s="166"/>
      <c r="CH218" s="166"/>
      <c r="CI218" s="166"/>
      <c r="CJ218" s="166"/>
      <c r="CK218" s="166"/>
      <c r="CL218" s="166"/>
      <c r="CM218" s="166"/>
      <c r="CN218" s="166"/>
      <c r="CO218" s="166"/>
      <c r="CP218" s="166"/>
      <c r="CQ218" s="166"/>
      <c r="CR218" s="166"/>
      <c r="CS218" s="166"/>
      <c r="CT218" s="166"/>
      <c r="CU218" s="166"/>
      <c r="CV218" s="166"/>
      <c r="CW218" s="166"/>
      <c r="CX218" s="166"/>
      <c r="CY218" s="166"/>
      <c r="CZ218" s="166"/>
      <c r="DA218" s="166"/>
      <c r="DB218" s="166"/>
      <c r="DC218" s="166"/>
      <c r="DD218" s="166"/>
      <c r="DE218" s="166"/>
      <c r="DF218" s="166"/>
      <c r="DG218" s="166"/>
      <c r="DH218" s="166"/>
      <c r="DI218" s="166"/>
      <c r="DJ218" s="166"/>
      <c r="DK218" s="166"/>
      <c r="DL218" s="166"/>
      <c r="DM218" s="166"/>
      <c r="DN218" s="166"/>
      <c r="DO218" s="166"/>
      <c r="DP218" s="166"/>
      <c r="DQ218" s="166"/>
      <c r="DR218" s="166"/>
      <c r="DS218" s="166"/>
      <c r="DT218" s="166"/>
      <c r="DU218" s="166"/>
      <c r="DV218" s="166"/>
      <c r="DW218" s="166"/>
      <c r="DX218" s="166"/>
      <c r="DY218" s="166"/>
      <c r="DZ218" s="166"/>
      <c r="EA218" s="166"/>
      <c r="EB218" s="166"/>
      <c r="EC218" s="166"/>
      <c r="ED218" s="166"/>
      <c r="EE218" s="166"/>
      <c r="EF218" s="166"/>
      <c r="EG218" s="166"/>
      <c r="EH218" s="166"/>
      <c r="EI218" s="166"/>
      <c r="EJ218" s="166"/>
      <c r="EK218" s="166"/>
      <c r="EL218" s="166"/>
      <c r="EM218" s="166"/>
      <c r="EN218" s="166"/>
      <c r="EO218" s="166"/>
      <c r="EP218" s="166"/>
      <c r="EQ218" s="166"/>
      <c r="ER218" s="166"/>
      <c r="ES218" s="166"/>
      <c r="ET218" s="166"/>
      <c r="EU218" s="166"/>
      <c r="EV218" s="166"/>
      <c r="EW218" s="166"/>
      <c r="EX218" s="166"/>
      <c r="EY218" s="166"/>
      <c r="EZ218" s="166"/>
      <c r="FA218" s="166"/>
      <c r="FB218" s="166"/>
      <c r="FC218" s="166"/>
      <c r="FD218" s="166"/>
      <c r="FE218" s="166"/>
      <c r="FF218" s="166"/>
      <c r="FG218" s="166"/>
      <c r="FH218" s="166"/>
      <c r="FI218" s="166"/>
      <c r="FJ218" s="166"/>
      <c r="FK218" s="166"/>
      <c r="FL218" s="166"/>
      <c r="FM218" s="166"/>
      <c r="FN218" s="166"/>
      <c r="FO218" s="166"/>
      <c r="FP218" s="166"/>
      <c r="FQ218" s="166"/>
      <c r="FR218" s="166"/>
      <c r="FS218" s="166"/>
      <c r="FT218" s="166"/>
      <c r="FU218" s="166"/>
      <c r="FV218" s="166"/>
      <c r="FW218" s="166"/>
      <c r="FX218" s="166"/>
      <c r="FY218" s="166"/>
      <c r="FZ218" s="166"/>
      <c r="GA218" s="166"/>
      <c r="GB218" s="166"/>
      <c r="GC218" s="166"/>
      <c r="GD218" s="166"/>
      <c r="GE218" s="166"/>
      <c r="GF218" s="166"/>
      <c r="GG218" s="166"/>
      <c r="GH218" s="166"/>
      <c r="GI218" s="166"/>
      <c r="GJ218" s="166"/>
      <c r="GK218" s="166"/>
      <c r="GL218" s="166"/>
      <c r="GM218" s="166"/>
      <c r="GN218" s="166"/>
      <c r="GO218" s="166"/>
      <c r="GP218" s="166"/>
      <c r="GQ218" s="166"/>
      <c r="GR218" s="166"/>
      <c r="GS218" s="166"/>
      <c r="GT218" s="166"/>
      <c r="GU218" s="166"/>
      <c r="GV218" s="166"/>
      <c r="GW218" s="166"/>
      <c r="GX218" s="166"/>
      <c r="GY218" s="166"/>
      <c r="GZ218" s="166"/>
      <c r="HA218" s="166"/>
      <c r="HB218" s="166"/>
      <c r="HC218" s="166"/>
      <c r="HD218" s="166"/>
      <c r="HE218" s="166"/>
      <c r="HF218" s="166"/>
      <c r="HG218" s="166"/>
      <c r="HH218" s="166"/>
      <c r="HI218" s="166"/>
      <c r="HJ218" s="166"/>
      <c r="HK218" s="166"/>
      <c r="HL218" s="166"/>
      <c r="HM218" s="166"/>
      <c r="HN218" s="166"/>
      <c r="HO218" s="166"/>
      <c r="HP218" s="166"/>
      <c r="HQ218" s="166"/>
      <c r="HR218" s="166"/>
      <c r="HS218" s="166"/>
      <c r="HT218" s="166"/>
      <c r="HU218" s="166"/>
      <c r="HV218" s="166"/>
      <c r="HW218" s="166"/>
      <c r="HX218" s="166"/>
      <c r="HY218" s="166"/>
      <c r="HZ218" s="166"/>
      <c r="IA218" s="166"/>
      <c r="IB218" s="166"/>
      <c r="IC218" s="166"/>
      <c r="ID218" s="166"/>
      <c r="IE218" s="166"/>
      <c r="IF218" s="166"/>
      <c r="IG218" s="166"/>
      <c r="IH218" s="166"/>
      <c r="II218" s="166"/>
      <c r="IJ218" s="166"/>
      <c r="IK218" s="166"/>
      <c r="IL218" s="166"/>
      <c r="IM218" s="166"/>
      <c r="IN218" s="166"/>
      <c r="IO218" s="166"/>
      <c r="IP218" s="166"/>
      <c r="IQ218" s="166"/>
      <c r="IR218" s="166"/>
      <c r="IS218" s="166"/>
      <c r="IT218" s="166"/>
      <c r="IU218" s="166"/>
      <c r="IV218" s="166"/>
      <c r="IW218" s="166"/>
      <c r="IX218" s="166"/>
      <c r="IY218" s="166"/>
      <c r="IZ218" s="166"/>
      <c r="JA218" s="166"/>
      <c r="JB218" s="166"/>
      <c r="JC218" s="166"/>
      <c r="JD218" s="166"/>
      <c r="JE218" s="166"/>
      <c r="JF218" s="166"/>
      <c r="JG218" s="166"/>
      <c r="JH218" s="166"/>
      <c r="JI218" s="166"/>
      <c r="JJ218" s="166"/>
      <c r="JK218" s="166"/>
      <c r="JL218" s="166"/>
      <c r="JM218" s="166"/>
      <c r="JN218" s="166"/>
      <c r="JO218" s="166"/>
      <c r="JP218" s="166"/>
      <c r="JQ218" s="166"/>
      <c r="JR218" s="166"/>
      <c r="JS218" s="166"/>
      <c r="JT218" s="166"/>
      <c r="JU218" s="166"/>
      <c r="JV218" s="166"/>
      <c r="JW218" s="166"/>
      <c r="JX218" s="166"/>
      <c r="JY218" s="166"/>
      <c r="JZ218" s="166"/>
      <c r="KA218" s="166"/>
      <c r="KB218" s="166"/>
      <c r="KC218" s="166"/>
    </row>
    <row r="219" spans="1:289" s="162" customFormat="1" ht="15.75" x14ac:dyDescent="0.25">
      <c r="A219" s="80" t="s">
        <v>439</v>
      </c>
      <c r="B219" s="195">
        <v>4</v>
      </c>
      <c r="C219" s="165" t="s">
        <v>223</v>
      </c>
      <c r="D219" s="188" t="s">
        <v>148</v>
      </c>
      <c r="E219" s="197">
        <v>189276</v>
      </c>
      <c r="F219" s="197">
        <v>26717542500</v>
      </c>
      <c r="G219" s="197">
        <v>199182</v>
      </c>
      <c r="H219" s="191" t="s">
        <v>143</v>
      </c>
      <c r="I219" s="191" t="s">
        <v>173</v>
      </c>
      <c r="J219" s="165">
        <v>7</v>
      </c>
      <c r="K219" s="194">
        <f t="shared" si="8"/>
        <v>63277.5</v>
      </c>
      <c r="L219" s="194">
        <f t="shared" si="9"/>
        <v>77395.5</v>
      </c>
      <c r="M219" s="193">
        <v>32.450000000000003</v>
      </c>
      <c r="N219" s="193">
        <v>39.69</v>
      </c>
      <c r="O219" s="193"/>
      <c r="P219" s="193"/>
      <c r="Q219" s="165">
        <v>15</v>
      </c>
      <c r="R219" s="165">
        <v>37.5</v>
      </c>
      <c r="S219" s="165" t="s">
        <v>55</v>
      </c>
      <c r="T219" s="165" t="s">
        <v>29</v>
      </c>
      <c r="U219" s="165"/>
      <c r="V219" s="165" t="s">
        <v>55</v>
      </c>
      <c r="W219" s="165" t="s">
        <v>55</v>
      </c>
      <c r="X219" s="165" t="s">
        <v>38</v>
      </c>
      <c r="Y219" s="165" t="s">
        <v>55</v>
      </c>
      <c r="Z219" s="165" t="s">
        <v>32</v>
      </c>
      <c r="AA219" s="165" t="s">
        <v>35</v>
      </c>
      <c r="AB219" s="165"/>
      <c r="AC219" s="165" t="s">
        <v>38</v>
      </c>
      <c r="AD219" s="165"/>
      <c r="AE219" s="165" t="s">
        <v>55</v>
      </c>
      <c r="AF219" s="165" t="s">
        <v>55</v>
      </c>
      <c r="AG219" s="165" t="s">
        <v>55</v>
      </c>
      <c r="AH219" s="165" t="s">
        <v>55</v>
      </c>
      <c r="AI219" s="165" t="s">
        <v>55</v>
      </c>
      <c r="AJ219" s="165" t="s">
        <v>55</v>
      </c>
      <c r="AK219" s="165" t="s">
        <v>55</v>
      </c>
      <c r="AL219" s="165"/>
      <c r="AM219" s="165" t="s">
        <v>38</v>
      </c>
      <c r="AN219" s="165" t="s">
        <v>55</v>
      </c>
      <c r="AO219" s="165" t="s">
        <v>38</v>
      </c>
      <c r="AP219" s="165" t="s">
        <v>38</v>
      </c>
      <c r="AQ219" s="165" t="s">
        <v>55</v>
      </c>
      <c r="AR219" s="165" t="s">
        <v>55</v>
      </c>
      <c r="AS219" s="165"/>
      <c r="AT219" s="165" t="s">
        <v>55</v>
      </c>
      <c r="AU219" s="165" t="s">
        <v>55</v>
      </c>
      <c r="AV219" s="165" t="s">
        <v>55</v>
      </c>
      <c r="AW219" s="166"/>
      <c r="AX219" s="166"/>
      <c r="AY219" s="166"/>
      <c r="AZ219" s="166"/>
      <c r="BA219" s="166"/>
      <c r="BB219" s="166"/>
      <c r="BC219" s="166"/>
      <c r="BD219" s="166"/>
      <c r="BE219" s="166"/>
      <c r="BF219" s="166"/>
      <c r="BG219" s="166"/>
      <c r="BH219" s="166"/>
      <c r="BI219" s="166"/>
      <c r="BJ219" s="166"/>
      <c r="BK219" s="166"/>
      <c r="BL219" s="166"/>
      <c r="BM219" s="166"/>
      <c r="BN219" s="166"/>
      <c r="BO219" s="166"/>
      <c r="BP219" s="166"/>
      <c r="BQ219" s="166"/>
      <c r="BR219" s="166"/>
      <c r="BS219" s="166"/>
      <c r="BT219" s="166"/>
      <c r="BU219" s="166"/>
      <c r="BV219" s="166"/>
      <c r="BW219" s="166"/>
      <c r="BX219" s="166"/>
      <c r="BY219" s="166"/>
      <c r="BZ219" s="166"/>
      <c r="CA219" s="166"/>
      <c r="CB219" s="166"/>
      <c r="CC219" s="166"/>
      <c r="CD219" s="166"/>
      <c r="CE219" s="166"/>
      <c r="CF219" s="166"/>
      <c r="CG219" s="166"/>
      <c r="CH219" s="166"/>
      <c r="CI219" s="166"/>
      <c r="CJ219" s="166"/>
      <c r="CK219" s="166"/>
      <c r="CL219" s="166"/>
      <c r="CM219" s="166"/>
      <c r="CN219" s="166"/>
      <c r="CO219" s="166"/>
      <c r="CP219" s="166"/>
      <c r="CQ219" s="166"/>
      <c r="CR219" s="166"/>
      <c r="CS219" s="166"/>
      <c r="CT219" s="166"/>
      <c r="CU219" s="166"/>
      <c r="CV219" s="166"/>
      <c r="CW219" s="166"/>
      <c r="CX219" s="166"/>
      <c r="CY219" s="166"/>
      <c r="CZ219" s="166"/>
      <c r="DA219" s="166"/>
      <c r="DB219" s="166"/>
      <c r="DC219" s="166"/>
      <c r="DD219" s="166"/>
      <c r="DE219" s="166"/>
      <c r="DF219" s="166"/>
      <c r="DG219" s="166"/>
      <c r="DH219" s="166"/>
      <c r="DI219" s="166"/>
      <c r="DJ219" s="166"/>
      <c r="DK219" s="166"/>
      <c r="DL219" s="166"/>
      <c r="DM219" s="166"/>
      <c r="DN219" s="166"/>
      <c r="DO219" s="166"/>
      <c r="DP219" s="166"/>
      <c r="DQ219" s="166"/>
      <c r="DR219" s="166"/>
      <c r="DS219" s="166"/>
      <c r="DT219" s="166"/>
      <c r="DU219" s="166"/>
      <c r="DV219" s="166"/>
      <c r="DW219" s="166"/>
      <c r="DX219" s="166"/>
      <c r="DY219" s="166"/>
      <c r="DZ219" s="166"/>
      <c r="EA219" s="166"/>
      <c r="EB219" s="166"/>
      <c r="EC219" s="166"/>
      <c r="ED219" s="166"/>
      <c r="EE219" s="166"/>
      <c r="EF219" s="166"/>
      <c r="EG219" s="166"/>
      <c r="EH219" s="166"/>
      <c r="EI219" s="166"/>
      <c r="EJ219" s="166"/>
      <c r="EK219" s="166"/>
      <c r="EL219" s="166"/>
      <c r="EM219" s="166"/>
      <c r="EN219" s="166"/>
      <c r="EO219" s="166"/>
      <c r="EP219" s="166"/>
      <c r="EQ219" s="166"/>
      <c r="ER219" s="166"/>
      <c r="ES219" s="166"/>
      <c r="ET219" s="166"/>
      <c r="EU219" s="166"/>
      <c r="EV219" s="166"/>
      <c r="EW219" s="166"/>
      <c r="EX219" s="166"/>
      <c r="EY219" s="166"/>
      <c r="EZ219" s="166"/>
      <c r="FA219" s="166"/>
      <c r="FB219" s="166"/>
      <c r="FC219" s="166"/>
      <c r="FD219" s="166"/>
      <c r="FE219" s="166"/>
      <c r="FF219" s="166"/>
      <c r="FG219" s="166"/>
      <c r="FH219" s="166"/>
      <c r="FI219" s="166"/>
      <c r="FJ219" s="166"/>
      <c r="FK219" s="166"/>
      <c r="FL219" s="166"/>
      <c r="FM219" s="166"/>
      <c r="FN219" s="166"/>
      <c r="FO219" s="166"/>
      <c r="FP219" s="166"/>
      <c r="FQ219" s="166"/>
      <c r="FR219" s="166"/>
      <c r="FS219" s="166"/>
      <c r="FT219" s="166"/>
      <c r="FU219" s="166"/>
      <c r="FV219" s="166"/>
      <c r="FW219" s="166"/>
      <c r="FX219" s="166"/>
      <c r="FY219" s="166"/>
      <c r="FZ219" s="166"/>
      <c r="GA219" s="166"/>
      <c r="GB219" s="166"/>
      <c r="GC219" s="166"/>
      <c r="GD219" s="166"/>
      <c r="GE219" s="166"/>
      <c r="GF219" s="166"/>
      <c r="GG219" s="166"/>
      <c r="GH219" s="166"/>
      <c r="GI219" s="166"/>
      <c r="GJ219" s="166"/>
      <c r="GK219" s="166"/>
      <c r="GL219" s="166"/>
      <c r="GM219" s="166"/>
      <c r="GN219" s="166"/>
      <c r="GO219" s="166"/>
      <c r="GP219" s="166"/>
      <c r="GQ219" s="166"/>
      <c r="GR219" s="166"/>
      <c r="GS219" s="166"/>
      <c r="GT219" s="166"/>
      <c r="GU219" s="166"/>
      <c r="GV219" s="166"/>
      <c r="GW219" s="166"/>
      <c r="GX219" s="166"/>
      <c r="GY219" s="166"/>
      <c r="GZ219" s="166"/>
      <c r="HA219" s="166"/>
      <c r="HB219" s="166"/>
      <c r="HC219" s="166"/>
      <c r="HD219" s="166"/>
      <c r="HE219" s="166"/>
      <c r="HF219" s="166"/>
      <c r="HG219" s="166"/>
      <c r="HH219" s="166"/>
      <c r="HI219" s="166"/>
      <c r="HJ219" s="166"/>
      <c r="HK219" s="166"/>
      <c r="HL219" s="166"/>
      <c r="HM219" s="166"/>
      <c r="HN219" s="166"/>
      <c r="HO219" s="166"/>
      <c r="HP219" s="166"/>
      <c r="HQ219" s="166"/>
      <c r="HR219" s="166"/>
      <c r="HS219" s="166"/>
      <c r="HT219" s="166"/>
      <c r="HU219" s="166"/>
      <c r="HV219" s="166"/>
      <c r="HW219" s="166"/>
      <c r="HX219" s="166"/>
      <c r="HY219" s="166"/>
      <c r="HZ219" s="166"/>
      <c r="IA219" s="166"/>
      <c r="IB219" s="166"/>
      <c r="IC219" s="166"/>
      <c r="ID219" s="166"/>
      <c r="IE219" s="166"/>
      <c r="IF219" s="166"/>
      <c r="IG219" s="166"/>
      <c r="IH219" s="166"/>
      <c r="II219" s="166"/>
      <c r="IJ219" s="166"/>
      <c r="IK219" s="166"/>
      <c r="IL219" s="166"/>
      <c r="IM219" s="166"/>
      <c r="IN219" s="166"/>
      <c r="IO219" s="166"/>
      <c r="IP219" s="166"/>
      <c r="IQ219" s="166"/>
      <c r="IR219" s="166"/>
      <c r="IS219" s="166"/>
      <c r="IT219" s="166"/>
      <c r="IU219" s="166"/>
      <c r="IV219" s="166"/>
      <c r="IW219" s="166"/>
      <c r="IX219" s="166"/>
      <c r="IY219" s="166"/>
      <c r="IZ219" s="166"/>
      <c r="JA219" s="166"/>
      <c r="JB219" s="166"/>
      <c r="JC219" s="166"/>
      <c r="JD219" s="166"/>
      <c r="JE219" s="166"/>
      <c r="JF219" s="166"/>
      <c r="JG219" s="166"/>
      <c r="JH219" s="166"/>
      <c r="JI219" s="166"/>
      <c r="JJ219" s="166"/>
      <c r="JK219" s="166"/>
      <c r="JL219" s="166"/>
      <c r="JM219" s="166"/>
      <c r="JN219" s="166"/>
      <c r="JO219" s="166"/>
      <c r="JP219" s="166"/>
      <c r="JQ219" s="166"/>
      <c r="JR219" s="166"/>
      <c r="JS219" s="166"/>
      <c r="JT219" s="166"/>
      <c r="JU219" s="166"/>
      <c r="JV219" s="166"/>
      <c r="JW219" s="166"/>
      <c r="JX219" s="166"/>
      <c r="JY219" s="166"/>
      <c r="JZ219" s="166"/>
      <c r="KA219" s="166"/>
      <c r="KB219" s="166"/>
      <c r="KC219" s="166"/>
    </row>
    <row r="220" spans="1:289" ht="15.75" x14ac:dyDescent="0.25">
      <c r="A220" s="80" t="s">
        <v>439</v>
      </c>
      <c r="B220" s="25">
        <v>4</v>
      </c>
      <c r="C220" s="3" t="s">
        <v>223</v>
      </c>
      <c r="D220" s="188" t="s">
        <v>148</v>
      </c>
      <c r="E220" s="27">
        <v>189276</v>
      </c>
      <c r="F220" s="27">
        <v>26717542500</v>
      </c>
      <c r="G220" s="27">
        <v>199182</v>
      </c>
      <c r="H220" s="191" t="s">
        <v>326</v>
      </c>
      <c r="I220" s="6" t="s">
        <v>173</v>
      </c>
      <c r="J220" s="3">
        <v>16</v>
      </c>
      <c r="K220" s="194">
        <f t="shared" si="8"/>
        <v>58831.5</v>
      </c>
      <c r="L220" s="194">
        <f t="shared" si="9"/>
        <v>71896.5</v>
      </c>
      <c r="M220" s="193">
        <v>30.17</v>
      </c>
      <c r="N220" s="193">
        <v>36.869999999999997</v>
      </c>
      <c r="O220" s="24"/>
      <c r="P220" s="24"/>
      <c r="Q220" s="3">
        <v>11</v>
      </c>
      <c r="R220" s="3">
        <v>37.5</v>
      </c>
      <c r="S220" s="3" t="s">
        <v>55</v>
      </c>
      <c r="T220" s="168" t="s">
        <v>29</v>
      </c>
      <c r="U220" s="3"/>
      <c r="V220" s="3" t="s">
        <v>55</v>
      </c>
      <c r="W220" s="3" t="s">
        <v>55</v>
      </c>
      <c r="X220" s="3" t="s">
        <v>38</v>
      </c>
      <c r="Y220" s="3" t="s">
        <v>55</v>
      </c>
      <c r="Z220" s="3" t="s">
        <v>32</v>
      </c>
      <c r="AA220" s="3" t="s">
        <v>35</v>
      </c>
      <c r="AB220" s="3"/>
      <c r="AC220" s="3"/>
      <c r="AD220" s="3"/>
      <c r="AE220" s="3"/>
      <c r="AF220" s="3" t="s">
        <v>55</v>
      </c>
      <c r="AG220" s="3"/>
      <c r="AH220" s="3" t="s">
        <v>55</v>
      </c>
      <c r="AI220" s="3" t="s">
        <v>55</v>
      </c>
      <c r="AJ220" s="3" t="s">
        <v>55</v>
      </c>
      <c r="AK220" s="3" t="s">
        <v>55</v>
      </c>
      <c r="AL220" s="3"/>
      <c r="AM220" s="3"/>
      <c r="AN220" s="3" t="s">
        <v>55</v>
      </c>
      <c r="AO220" s="3" t="s">
        <v>55</v>
      </c>
      <c r="AP220" s="3"/>
      <c r="AQ220" s="3" t="s">
        <v>55</v>
      </c>
      <c r="AR220" s="3" t="s">
        <v>55</v>
      </c>
      <c r="AS220" s="3"/>
      <c r="AT220" s="3" t="s">
        <v>55</v>
      </c>
      <c r="AU220" s="3" t="s">
        <v>55</v>
      </c>
      <c r="AV220" s="3" t="s">
        <v>55</v>
      </c>
      <c r="AW220" s="4"/>
      <c r="AX220" s="4"/>
      <c r="AY220" s="4"/>
      <c r="AZ220" s="4"/>
      <c r="BA220" s="4"/>
      <c r="BB220" s="166"/>
      <c r="BC220" s="166"/>
      <c r="BD220" s="166"/>
      <c r="BE220" s="166"/>
      <c r="BF220" s="166"/>
      <c r="BG220" s="166"/>
      <c r="BH220" s="166"/>
      <c r="BI220" s="166"/>
      <c r="BJ220" s="166"/>
      <c r="BK220" s="166"/>
      <c r="BL220" s="166"/>
      <c r="BM220" s="166"/>
      <c r="BN220" s="166"/>
      <c r="BO220" s="166"/>
      <c r="BP220" s="166"/>
      <c r="BQ220" s="166"/>
      <c r="BR220" s="166"/>
      <c r="BS220" s="166"/>
      <c r="BT220" s="166"/>
      <c r="BU220" s="166"/>
      <c r="BV220" s="166"/>
      <c r="BW220" s="166"/>
      <c r="BX220" s="166"/>
      <c r="BY220" s="166"/>
      <c r="BZ220" s="166"/>
      <c r="CA220" s="166"/>
      <c r="CB220" s="166"/>
      <c r="CC220" s="166"/>
      <c r="CD220" s="166"/>
      <c r="CE220" s="166"/>
      <c r="CF220" s="166"/>
      <c r="CG220" s="166"/>
      <c r="CH220" s="166"/>
      <c r="CI220" s="166"/>
      <c r="CJ220" s="166"/>
      <c r="CK220" s="166"/>
      <c r="CL220" s="166"/>
      <c r="CM220" s="166"/>
      <c r="CN220" s="166"/>
      <c r="CO220" s="166"/>
      <c r="CP220" s="166"/>
      <c r="CQ220" s="166"/>
      <c r="CR220" s="166"/>
      <c r="CS220" s="166"/>
      <c r="CT220" s="166"/>
      <c r="CU220" s="166"/>
      <c r="CV220" s="166"/>
      <c r="CW220" s="166"/>
      <c r="CX220" s="166"/>
      <c r="CY220" s="166"/>
      <c r="CZ220" s="166"/>
      <c r="DA220" s="166"/>
      <c r="DB220" s="166"/>
      <c r="DC220" s="166"/>
      <c r="DD220" s="166"/>
      <c r="DE220" s="166"/>
      <c r="DF220" s="166"/>
      <c r="DG220" s="166"/>
      <c r="DH220" s="166"/>
      <c r="DI220" s="166"/>
      <c r="DJ220" s="166"/>
      <c r="DK220" s="166"/>
      <c r="DL220" s="166"/>
      <c r="DM220" s="166"/>
      <c r="DN220" s="166"/>
      <c r="DO220" s="166"/>
      <c r="DP220" s="166"/>
      <c r="DQ220" s="166"/>
      <c r="DR220" s="166"/>
      <c r="DS220" s="166"/>
      <c r="DT220" s="166"/>
      <c r="DU220" s="166"/>
      <c r="DV220" s="166"/>
      <c r="DW220" s="166"/>
      <c r="DX220" s="166"/>
      <c r="DY220" s="166"/>
      <c r="DZ220" s="166"/>
      <c r="EA220" s="166"/>
      <c r="EB220" s="166"/>
      <c r="EC220" s="166"/>
      <c r="ED220" s="166"/>
      <c r="EE220" s="166"/>
      <c r="EF220" s="166"/>
      <c r="EG220" s="166"/>
      <c r="EH220" s="166"/>
      <c r="EI220" s="166"/>
      <c r="EJ220" s="166"/>
      <c r="EK220" s="166"/>
      <c r="EL220" s="166"/>
      <c r="EM220" s="166"/>
      <c r="EN220" s="166"/>
      <c r="EO220" s="166"/>
      <c r="EP220" s="166"/>
      <c r="EQ220" s="166"/>
      <c r="ER220" s="166"/>
      <c r="ES220" s="166"/>
      <c r="ET220" s="166"/>
      <c r="EU220" s="166"/>
      <c r="EV220" s="166"/>
      <c r="EW220" s="166"/>
      <c r="EX220" s="166"/>
      <c r="EY220" s="166"/>
      <c r="EZ220" s="166"/>
      <c r="FA220" s="166"/>
      <c r="FB220" s="166"/>
      <c r="FC220" s="166"/>
      <c r="FD220" s="166"/>
      <c r="FE220" s="166"/>
      <c r="FF220" s="166"/>
      <c r="FG220" s="166"/>
      <c r="FH220" s="166"/>
      <c r="FI220" s="166"/>
      <c r="FJ220" s="166"/>
      <c r="FK220" s="166"/>
      <c r="FL220" s="166"/>
      <c r="FM220" s="166"/>
      <c r="FN220" s="166"/>
      <c r="FO220" s="166"/>
      <c r="FP220" s="166"/>
      <c r="FQ220" s="166"/>
      <c r="FR220" s="166"/>
      <c r="FS220" s="166"/>
      <c r="FT220" s="166"/>
      <c r="FU220" s="166"/>
      <c r="FV220" s="166"/>
      <c r="FW220" s="166"/>
      <c r="FX220" s="166"/>
      <c r="FY220" s="166"/>
      <c r="FZ220" s="166"/>
      <c r="GA220" s="166"/>
      <c r="GB220" s="166"/>
      <c r="GC220" s="166"/>
      <c r="GD220" s="166"/>
      <c r="GE220" s="166"/>
      <c r="GF220" s="166"/>
      <c r="GG220" s="166"/>
      <c r="GH220" s="166"/>
      <c r="GI220" s="166"/>
      <c r="GJ220" s="166"/>
      <c r="GK220" s="166"/>
      <c r="GL220" s="166"/>
      <c r="GM220" s="166"/>
      <c r="GN220" s="166"/>
      <c r="GO220" s="166"/>
      <c r="GP220" s="166"/>
      <c r="GQ220" s="166"/>
      <c r="GR220" s="166"/>
      <c r="GS220" s="166"/>
      <c r="GT220" s="166"/>
      <c r="GU220" s="166"/>
      <c r="GV220" s="166"/>
      <c r="GW220" s="166"/>
      <c r="GX220" s="166"/>
      <c r="GY220" s="166"/>
      <c r="GZ220" s="166"/>
      <c r="HA220" s="166"/>
      <c r="HB220" s="166"/>
      <c r="HC220" s="166"/>
      <c r="HD220" s="166"/>
      <c r="HE220" s="166"/>
      <c r="HF220" s="166"/>
      <c r="HG220" s="166"/>
      <c r="HH220" s="166"/>
      <c r="HI220" s="166"/>
      <c r="HJ220" s="166"/>
      <c r="HK220" s="166"/>
      <c r="HL220" s="166"/>
      <c r="HM220" s="166"/>
      <c r="HN220" s="166"/>
      <c r="HO220" s="166"/>
      <c r="HP220" s="166"/>
      <c r="HQ220" s="166"/>
      <c r="HR220" s="166"/>
      <c r="HS220" s="166"/>
      <c r="HT220" s="166"/>
      <c r="HU220" s="166"/>
      <c r="HV220" s="166"/>
      <c r="HW220" s="166"/>
      <c r="HX220" s="166"/>
      <c r="HY220" s="166"/>
      <c r="HZ220" s="166"/>
      <c r="IA220" s="166"/>
      <c r="IB220" s="166"/>
      <c r="IC220" s="166"/>
      <c r="ID220" s="166"/>
      <c r="IE220" s="166"/>
      <c r="IF220" s="166"/>
      <c r="IG220" s="166"/>
      <c r="IH220" s="166"/>
      <c r="II220" s="166"/>
      <c r="IJ220" s="166"/>
      <c r="IK220" s="166"/>
      <c r="IL220" s="166"/>
      <c r="IM220" s="166"/>
      <c r="IN220" s="166"/>
      <c r="IO220" s="166"/>
      <c r="IP220" s="166"/>
      <c r="IQ220" s="166"/>
      <c r="IR220" s="166"/>
      <c r="IS220" s="166"/>
      <c r="IT220" s="166"/>
      <c r="IU220" s="166"/>
      <c r="IV220" s="166"/>
      <c r="IW220" s="166"/>
      <c r="IX220" s="166"/>
      <c r="IY220" s="166"/>
      <c r="IZ220" s="166"/>
      <c r="JA220" s="166"/>
      <c r="JB220" s="166"/>
      <c r="JC220" s="166"/>
      <c r="JD220" s="166"/>
      <c r="JE220" s="166"/>
      <c r="JF220" s="166"/>
      <c r="JG220" s="166"/>
      <c r="JH220" s="166"/>
      <c r="JI220" s="166"/>
      <c r="JJ220" s="166"/>
      <c r="JK220" s="166"/>
      <c r="JL220" s="166"/>
      <c r="JM220" s="166"/>
      <c r="JN220" s="166"/>
      <c r="JO220" s="166"/>
      <c r="JP220" s="166"/>
      <c r="JQ220" s="166"/>
      <c r="JR220" s="166"/>
      <c r="JS220" s="166"/>
      <c r="JT220" s="166"/>
      <c r="JU220" s="166"/>
      <c r="JV220" s="166"/>
      <c r="JW220" s="166"/>
      <c r="JX220" s="166"/>
      <c r="JY220" s="166"/>
      <c r="JZ220" s="166"/>
      <c r="KA220" s="166"/>
      <c r="KB220" s="166"/>
      <c r="KC220" s="166"/>
    </row>
    <row r="221" spans="1:289" ht="15.75" x14ac:dyDescent="0.25">
      <c r="A221" s="80" t="s">
        <v>439</v>
      </c>
      <c r="B221" s="195">
        <v>4</v>
      </c>
      <c r="C221" s="3" t="s">
        <v>223</v>
      </c>
      <c r="D221" s="188" t="s">
        <v>148</v>
      </c>
      <c r="E221" s="27">
        <v>189276</v>
      </c>
      <c r="F221" s="27">
        <v>26717542500</v>
      </c>
      <c r="G221" s="27">
        <v>199182</v>
      </c>
      <c r="H221" s="191" t="s">
        <v>325</v>
      </c>
      <c r="I221" s="6" t="s">
        <v>173</v>
      </c>
      <c r="J221" s="3">
        <v>8</v>
      </c>
      <c r="K221" s="194">
        <f t="shared" si="8"/>
        <v>54931.5</v>
      </c>
      <c r="L221" s="194">
        <f t="shared" si="9"/>
        <v>66729</v>
      </c>
      <c r="M221" s="193">
        <v>28.17</v>
      </c>
      <c r="N221" s="193">
        <v>34.22</v>
      </c>
      <c r="O221" s="193"/>
      <c r="P221" s="193"/>
      <c r="Q221" s="3">
        <v>15</v>
      </c>
      <c r="R221" s="3">
        <v>37.5</v>
      </c>
      <c r="S221" s="3" t="s">
        <v>55</v>
      </c>
      <c r="T221" s="3" t="s">
        <v>343</v>
      </c>
      <c r="U221" s="3"/>
      <c r="V221" s="3" t="s">
        <v>55</v>
      </c>
      <c r="W221" s="3" t="s">
        <v>55</v>
      </c>
      <c r="X221" s="3"/>
      <c r="Y221" s="3" t="s">
        <v>55</v>
      </c>
      <c r="Z221" s="3" t="s">
        <v>32</v>
      </c>
      <c r="AA221" s="3" t="s">
        <v>35</v>
      </c>
      <c r="AB221" s="3"/>
      <c r="AC221" s="3"/>
      <c r="AD221" s="3"/>
      <c r="AE221" s="3"/>
      <c r="AF221" s="3"/>
      <c r="AG221" s="3" t="s">
        <v>38</v>
      </c>
      <c r="AH221" s="3" t="s">
        <v>55</v>
      </c>
      <c r="AI221" s="3" t="s">
        <v>55</v>
      </c>
      <c r="AJ221" s="3" t="s">
        <v>55</v>
      </c>
      <c r="AK221" s="3" t="s">
        <v>55</v>
      </c>
      <c r="AL221" s="3"/>
      <c r="AM221" s="3"/>
      <c r="AN221" s="3" t="s">
        <v>55</v>
      </c>
      <c r="AO221" s="3" t="s">
        <v>55</v>
      </c>
      <c r="AP221" s="3"/>
      <c r="AQ221" s="3" t="s">
        <v>55</v>
      </c>
      <c r="AR221" s="3" t="s">
        <v>262</v>
      </c>
      <c r="AS221" s="3" t="s">
        <v>38</v>
      </c>
      <c r="AT221" s="3"/>
      <c r="AU221" s="3" t="s">
        <v>55</v>
      </c>
      <c r="AV221" s="3" t="s">
        <v>55</v>
      </c>
      <c r="AW221" s="4"/>
      <c r="AX221" s="4"/>
      <c r="AY221" s="4"/>
      <c r="AZ221" s="4"/>
      <c r="BA221" s="4"/>
      <c r="BB221" s="166"/>
      <c r="BC221" s="166"/>
      <c r="BD221" s="166"/>
      <c r="BE221" s="166"/>
      <c r="BF221" s="166"/>
      <c r="BG221" s="166"/>
      <c r="BH221" s="166"/>
      <c r="BI221" s="166"/>
      <c r="BJ221" s="166"/>
      <c r="BK221" s="166"/>
      <c r="BL221" s="166"/>
      <c r="BM221" s="166"/>
      <c r="BN221" s="166"/>
      <c r="BO221" s="166"/>
      <c r="BP221" s="166"/>
      <c r="BQ221" s="166"/>
      <c r="BR221" s="166"/>
      <c r="BS221" s="166"/>
      <c r="BT221" s="166"/>
      <c r="BU221" s="166"/>
      <c r="BV221" s="166"/>
      <c r="BW221" s="166"/>
      <c r="BX221" s="166"/>
      <c r="BY221" s="166"/>
      <c r="BZ221" s="166"/>
      <c r="CA221" s="166"/>
      <c r="CB221" s="166"/>
      <c r="CC221" s="166"/>
      <c r="CD221" s="166"/>
      <c r="CE221" s="166"/>
      <c r="CF221" s="166"/>
      <c r="CG221" s="166"/>
      <c r="CH221" s="166"/>
      <c r="CI221" s="166"/>
      <c r="CJ221" s="166"/>
      <c r="CK221" s="166"/>
      <c r="CL221" s="166"/>
      <c r="CM221" s="166"/>
      <c r="CN221" s="166"/>
      <c r="CO221" s="166"/>
      <c r="CP221" s="166"/>
      <c r="CQ221" s="166"/>
      <c r="CR221" s="166"/>
      <c r="CS221" s="166"/>
      <c r="CT221" s="166"/>
      <c r="CU221" s="166"/>
      <c r="CV221" s="166"/>
      <c r="CW221" s="166"/>
      <c r="CX221" s="166"/>
      <c r="CY221" s="166"/>
      <c r="CZ221" s="166"/>
      <c r="DA221" s="166"/>
      <c r="DB221" s="166"/>
      <c r="DC221" s="166"/>
      <c r="DD221" s="166"/>
      <c r="DE221" s="166"/>
      <c r="DF221" s="166"/>
      <c r="DG221" s="166"/>
      <c r="DH221" s="166"/>
      <c r="DI221" s="166"/>
      <c r="DJ221" s="166"/>
      <c r="DK221" s="166"/>
      <c r="DL221" s="166"/>
      <c r="DM221" s="166"/>
      <c r="DN221" s="166"/>
      <c r="DO221" s="166"/>
      <c r="DP221" s="166"/>
      <c r="DQ221" s="166"/>
      <c r="DR221" s="166"/>
      <c r="DS221" s="166"/>
      <c r="DT221" s="166"/>
      <c r="DU221" s="166"/>
      <c r="DV221" s="166"/>
      <c r="DW221" s="166"/>
      <c r="DX221" s="166"/>
      <c r="DY221" s="166"/>
      <c r="DZ221" s="166"/>
      <c r="EA221" s="166"/>
      <c r="EB221" s="166"/>
      <c r="EC221" s="166"/>
      <c r="ED221" s="166"/>
      <c r="EE221" s="166"/>
      <c r="EF221" s="166"/>
      <c r="EG221" s="166"/>
      <c r="EH221" s="166"/>
      <c r="EI221" s="166"/>
      <c r="EJ221" s="166"/>
      <c r="EK221" s="166"/>
      <c r="EL221" s="166"/>
      <c r="EM221" s="166"/>
      <c r="EN221" s="166"/>
      <c r="EO221" s="166"/>
      <c r="EP221" s="166"/>
      <c r="EQ221" s="166"/>
      <c r="ER221" s="166"/>
      <c r="ES221" s="166"/>
      <c r="ET221" s="166"/>
      <c r="EU221" s="166"/>
      <c r="EV221" s="166"/>
      <c r="EW221" s="166"/>
      <c r="EX221" s="166"/>
      <c r="EY221" s="166"/>
      <c r="EZ221" s="166"/>
      <c r="FA221" s="166"/>
      <c r="FB221" s="166"/>
      <c r="FC221" s="166"/>
      <c r="FD221" s="166"/>
      <c r="FE221" s="166"/>
      <c r="FF221" s="166"/>
      <c r="FG221" s="166"/>
      <c r="FH221" s="166"/>
      <c r="FI221" s="166"/>
      <c r="FJ221" s="166"/>
      <c r="FK221" s="166"/>
      <c r="FL221" s="166"/>
      <c r="FM221" s="166"/>
      <c r="FN221" s="166"/>
      <c r="FO221" s="166"/>
      <c r="FP221" s="166"/>
      <c r="FQ221" s="166"/>
      <c r="FR221" s="166"/>
      <c r="FS221" s="166"/>
      <c r="FT221" s="166"/>
      <c r="FU221" s="166"/>
      <c r="FV221" s="166"/>
      <c r="FW221" s="166"/>
      <c r="FX221" s="166"/>
      <c r="FY221" s="166"/>
      <c r="FZ221" s="166"/>
      <c r="GA221" s="166"/>
      <c r="GB221" s="166"/>
      <c r="GC221" s="166"/>
      <c r="GD221" s="166"/>
      <c r="GE221" s="166"/>
      <c r="GF221" s="166"/>
      <c r="GG221" s="166"/>
      <c r="GH221" s="166"/>
      <c r="GI221" s="166"/>
      <c r="GJ221" s="166"/>
      <c r="GK221" s="166"/>
      <c r="GL221" s="166"/>
      <c r="GM221" s="166"/>
      <c r="GN221" s="166"/>
      <c r="GO221" s="166"/>
      <c r="GP221" s="166"/>
      <c r="GQ221" s="166"/>
      <c r="GR221" s="166"/>
      <c r="GS221" s="166"/>
      <c r="GT221" s="166"/>
      <c r="GU221" s="166"/>
      <c r="GV221" s="166"/>
      <c r="GW221" s="166"/>
      <c r="GX221" s="166"/>
      <c r="GY221" s="166"/>
      <c r="GZ221" s="166"/>
      <c r="HA221" s="166"/>
      <c r="HB221" s="166"/>
      <c r="HC221" s="166"/>
      <c r="HD221" s="166"/>
      <c r="HE221" s="166"/>
      <c r="HF221" s="166"/>
      <c r="HG221" s="166"/>
      <c r="HH221" s="166"/>
      <c r="HI221" s="166"/>
      <c r="HJ221" s="166"/>
      <c r="HK221" s="166"/>
      <c r="HL221" s="166"/>
      <c r="HM221" s="166"/>
      <c r="HN221" s="166"/>
      <c r="HO221" s="166"/>
      <c r="HP221" s="166"/>
      <c r="HQ221" s="166"/>
      <c r="HR221" s="166"/>
      <c r="HS221" s="166"/>
      <c r="HT221" s="166"/>
      <c r="HU221" s="166"/>
      <c r="HV221" s="166"/>
      <c r="HW221" s="166"/>
      <c r="HX221" s="166"/>
      <c r="HY221" s="166"/>
      <c r="HZ221" s="166"/>
      <c r="IA221" s="166"/>
      <c r="IB221" s="166"/>
      <c r="IC221" s="166"/>
      <c r="ID221" s="166"/>
      <c r="IE221" s="166"/>
      <c r="IF221" s="166"/>
      <c r="IG221" s="166"/>
      <c r="IH221" s="166"/>
      <c r="II221" s="166"/>
      <c r="IJ221" s="166"/>
      <c r="IK221" s="166"/>
      <c r="IL221" s="166"/>
      <c r="IM221" s="166"/>
      <c r="IN221" s="166"/>
      <c r="IO221" s="166"/>
      <c r="IP221" s="166"/>
      <c r="IQ221" s="166"/>
      <c r="IR221" s="166"/>
      <c r="IS221" s="166"/>
      <c r="IT221" s="166"/>
      <c r="IU221" s="166"/>
      <c r="IV221" s="166"/>
      <c r="IW221" s="166"/>
      <c r="IX221" s="166"/>
      <c r="IY221" s="166"/>
      <c r="IZ221" s="166"/>
      <c r="JA221" s="166"/>
      <c r="JB221" s="166"/>
      <c r="JC221" s="166"/>
      <c r="JD221" s="166"/>
      <c r="JE221" s="166"/>
      <c r="JF221" s="166"/>
      <c r="JG221" s="166"/>
      <c r="JH221" s="166"/>
      <c r="JI221" s="166"/>
      <c r="JJ221" s="166"/>
      <c r="JK221" s="166"/>
      <c r="JL221" s="166"/>
      <c r="JM221" s="166"/>
      <c r="JN221" s="166"/>
      <c r="JO221" s="166"/>
      <c r="JP221" s="166"/>
      <c r="JQ221" s="166"/>
      <c r="JR221" s="166"/>
      <c r="JS221" s="166"/>
      <c r="JT221" s="166"/>
      <c r="JU221" s="166"/>
      <c r="JV221" s="166"/>
      <c r="JW221" s="166"/>
      <c r="JX221" s="166"/>
      <c r="JY221" s="166"/>
      <c r="JZ221" s="166"/>
      <c r="KA221" s="166"/>
      <c r="KB221" s="166"/>
      <c r="KC221" s="166"/>
    </row>
    <row r="222" spans="1:289" ht="15.75" x14ac:dyDescent="0.25">
      <c r="A222" s="80" t="s">
        <v>439</v>
      </c>
      <c r="B222" s="195">
        <v>4</v>
      </c>
      <c r="C222" s="3" t="s">
        <v>223</v>
      </c>
      <c r="D222" s="188" t="s">
        <v>148</v>
      </c>
      <c r="E222" s="27">
        <v>189276</v>
      </c>
      <c r="F222" s="27">
        <v>26717542500</v>
      </c>
      <c r="G222" s="27">
        <v>199182</v>
      </c>
      <c r="H222" s="191" t="s">
        <v>149</v>
      </c>
      <c r="I222" s="191" t="s">
        <v>176</v>
      </c>
      <c r="J222" s="3">
        <v>1</v>
      </c>
      <c r="K222" s="194">
        <f t="shared" si="8"/>
        <v>53117.999999999993</v>
      </c>
      <c r="L222" s="194">
        <f t="shared" si="9"/>
        <v>64896</v>
      </c>
      <c r="M222" s="193">
        <v>27.24</v>
      </c>
      <c r="N222" s="193">
        <v>33.28</v>
      </c>
      <c r="O222" s="193"/>
      <c r="P222" s="193"/>
      <c r="Q222" s="165">
        <v>10</v>
      </c>
      <c r="R222" s="165">
        <v>37.5</v>
      </c>
      <c r="S222" s="165" t="s">
        <v>55</v>
      </c>
      <c r="T222" s="168"/>
      <c r="U222" s="187"/>
      <c r="V222" s="165" t="s">
        <v>55</v>
      </c>
      <c r="W222" s="165" t="s">
        <v>55</v>
      </c>
      <c r="X222" s="165"/>
      <c r="Y222" s="165"/>
      <c r="Z222" s="165" t="s">
        <v>32</v>
      </c>
      <c r="AA222" s="165" t="s">
        <v>35</v>
      </c>
      <c r="AB222" s="165" t="s">
        <v>55</v>
      </c>
      <c r="AC222" s="165" t="s">
        <v>55</v>
      </c>
      <c r="AD222" s="165" t="s">
        <v>55</v>
      </c>
      <c r="AE222" s="165"/>
      <c r="AF222" s="165"/>
      <c r="AG222" s="165"/>
      <c r="AH222" s="165"/>
      <c r="AI222" s="165"/>
      <c r="AJ222" s="165"/>
      <c r="AK222" s="165"/>
      <c r="AL222" s="165"/>
      <c r="AM222" s="165"/>
      <c r="AN222" s="165"/>
      <c r="AO222" s="165" t="s">
        <v>55</v>
      </c>
      <c r="AP222" s="165"/>
      <c r="AQ222" s="165" t="s">
        <v>55</v>
      </c>
      <c r="AR222" s="165" t="s">
        <v>262</v>
      </c>
      <c r="AS222" s="165"/>
      <c r="AT222" s="165"/>
      <c r="AU222" s="165"/>
      <c r="AV222" s="165"/>
      <c r="AW222" s="166"/>
      <c r="AX222" s="166"/>
      <c r="AY222" s="166"/>
      <c r="AZ222" s="166"/>
      <c r="BA222" s="166"/>
      <c r="BB222" s="162"/>
      <c r="BC222" s="162"/>
      <c r="BD222" s="162"/>
      <c r="BE222" s="162"/>
      <c r="BF222" s="162"/>
      <c r="BG222" s="162"/>
      <c r="BH222" s="162"/>
      <c r="BI222" s="162"/>
      <c r="BJ222" s="162"/>
      <c r="BK222" s="162"/>
      <c r="BL222" s="162"/>
      <c r="BM222" s="162"/>
      <c r="BN222" s="162"/>
      <c r="BO222" s="162"/>
      <c r="BP222" s="162"/>
      <c r="BQ222" s="162"/>
      <c r="BR222" s="162"/>
      <c r="BS222" s="162"/>
      <c r="BT222" s="162"/>
      <c r="BU222" s="162"/>
      <c r="BV222" s="162"/>
      <c r="BW222" s="162"/>
      <c r="BX222" s="162"/>
      <c r="BY222" s="162"/>
      <c r="BZ222" s="162"/>
      <c r="CA222" s="162"/>
      <c r="CB222" s="162"/>
      <c r="CC222" s="162"/>
      <c r="CD222" s="162"/>
      <c r="CE222" s="162"/>
      <c r="CF222" s="162"/>
      <c r="CG222" s="162"/>
      <c r="CH222" s="162"/>
      <c r="CI222" s="162"/>
      <c r="CJ222" s="162"/>
      <c r="CK222" s="162"/>
      <c r="CL222" s="162"/>
      <c r="CM222" s="162"/>
      <c r="CN222" s="162"/>
      <c r="CO222" s="162"/>
      <c r="CP222" s="162"/>
      <c r="CQ222" s="162"/>
      <c r="CR222" s="162"/>
      <c r="CS222" s="162"/>
      <c r="CT222" s="162"/>
      <c r="CU222" s="162"/>
      <c r="CV222" s="162"/>
      <c r="CW222" s="162"/>
      <c r="CX222" s="162"/>
      <c r="CY222" s="162"/>
      <c r="CZ222" s="162"/>
      <c r="DA222" s="162"/>
      <c r="DB222" s="162"/>
      <c r="DC222" s="162"/>
      <c r="DD222" s="162"/>
      <c r="DE222" s="162"/>
      <c r="DF222" s="162"/>
      <c r="DG222" s="162"/>
      <c r="DH222" s="162"/>
      <c r="DI222" s="162"/>
      <c r="DJ222" s="162"/>
      <c r="DK222" s="162"/>
      <c r="DL222" s="162"/>
      <c r="DM222" s="162"/>
      <c r="DN222" s="162"/>
      <c r="DO222" s="162"/>
      <c r="DP222" s="162"/>
      <c r="DQ222" s="162"/>
      <c r="DR222" s="162"/>
      <c r="DS222" s="162"/>
      <c r="DT222" s="162"/>
      <c r="DU222" s="162"/>
      <c r="DV222" s="162"/>
      <c r="DW222" s="162"/>
      <c r="DX222" s="162"/>
      <c r="DY222" s="162"/>
      <c r="DZ222" s="162"/>
      <c r="EA222" s="162"/>
      <c r="EB222" s="162"/>
      <c r="EC222" s="162"/>
      <c r="ED222" s="162"/>
      <c r="EE222" s="162"/>
      <c r="EF222" s="162"/>
      <c r="EG222" s="162"/>
      <c r="EH222" s="162"/>
      <c r="EI222" s="162"/>
      <c r="EJ222" s="162"/>
      <c r="EK222" s="162"/>
      <c r="EL222" s="162"/>
      <c r="EM222" s="162"/>
      <c r="EN222" s="162"/>
      <c r="EO222" s="162"/>
      <c r="EP222" s="162"/>
      <c r="EQ222" s="162"/>
      <c r="ER222" s="162"/>
      <c r="ES222" s="162"/>
      <c r="ET222" s="162"/>
      <c r="EU222" s="162"/>
      <c r="EV222" s="162"/>
      <c r="EW222" s="162"/>
      <c r="EX222" s="162"/>
      <c r="EY222" s="162"/>
      <c r="EZ222" s="162"/>
      <c r="FA222" s="162"/>
      <c r="FB222" s="162"/>
      <c r="FC222" s="162"/>
      <c r="FD222" s="162"/>
      <c r="FE222" s="162"/>
      <c r="FF222" s="162"/>
      <c r="FG222" s="162"/>
      <c r="FH222" s="162"/>
      <c r="FI222" s="162"/>
      <c r="FJ222" s="162"/>
      <c r="FK222" s="162"/>
      <c r="FL222" s="162"/>
      <c r="FM222" s="162"/>
      <c r="FN222" s="162"/>
      <c r="FO222" s="162"/>
      <c r="FP222" s="162"/>
      <c r="FQ222" s="162"/>
      <c r="FR222" s="162"/>
      <c r="FS222" s="162"/>
      <c r="FT222" s="162"/>
      <c r="FU222" s="162"/>
      <c r="FV222" s="162"/>
      <c r="FW222" s="162"/>
      <c r="FX222" s="162"/>
      <c r="FY222" s="162"/>
      <c r="FZ222" s="162"/>
      <c r="GA222" s="162"/>
      <c r="GB222" s="162"/>
      <c r="GC222" s="162"/>
      <c r="GD222" s="162"/>
      <c r="GE222" s="162"/>
      <c r="GF222" s="162"/>
      <c r="GG222" s="162"/>
      <c r="GH222" s="162"/>
      <c r="GI222" s="162"/>
      <c r="GJ222" s="162"/>
      <c r="GK222" s="162"/>
      <c r="GL222" s="162"/>
      <c r="GM222" s="162"/>
      <c r="GN222" s="162"/>
      <c r="GO222" s="162"/>
      <c r="GP222" s="162"/>
      <c r="GQ222" s="162"/>
      <c r="GR222" s="162"/>
      <c r="GS222" s="162"/>
      <c r="GT222" s="162"/>
      <c r="GU222" s="162"/>
      <c r="GV222" s="162"/>
      <c r="GW222" s="162"/>
      <c r="GX222" s="162"/>
      <c r="GY222" s="162"/>
      <c r="GZ222" s="162"/>
      <c r="HA222" s="162"/>
      <c r="HB222" s="162"/>
      <c r="HC222" s="162"/>
      <c r="HD222" s="162"/>
      <c r="HE222" s="162"/>
      <c r="HF222" s="162"/>
      <c r="HG222" s="162"/>
      <c r="HH222" s="162"/>
      <c r="HI222" s="162"/>
      <c r="HJ222" s="162"/>
      <c r="HK222" s="162"/>
      <c r="HL222" s="162"/>
      <c r="HM222" s="162"/>
      <c r="HN222" s="162"/>
      <c r="HO222" s="162"/>
      <c r="HP222" s="162"/>
      <c r="HQ222" s="162"/>
      <c r="HR222" s="162"/>
      <c r="HS222" s="162"/>
      <c r="HT222" s="162"/>
      <c r="HU222" s="162"/>
      <c r="HV222" s="162"/>
      <c r="HW222" s="162"/>
      <c r="HX222" s="162"/>
      <c r="HY222" s="162"/>
      <c r="HZ222" s="162"/>
      <c r="IA222" s="162"/>
      <c r="IB222" s="162"/>
      <c r="IC222" s="162"/>
      <c r="ID222" s="162"/>
      <c r="IE222" s="162"/>
      <c r="IF222" s="162"/>
      <c r="IG222" s="162"/>
      <c r="IH222" s="162"/>
      <c r="II222" s="162"/>
      <c r="IJ222" s="162"/>
      <c r="IK222" s="162"/>
      <c r="IL222" s="162"/>
      <c r="IM222" s="162"/>
      <c r="IN222" s="162"/>
      <c r="IO222" s="162"/>
      <c r="IP222" s="162"/>
      <c r="IQ222" s="162"/>
      <c r="IR222" s="162"/>
      <c r="IS222" s="162"/>
      <c r="IT222" s="162"/>
      <c r="IU222" s="162"/>
      <c r="IV222" s="162"/>
      <c r="IW222" s="162"/>
      <c r="IX222" s="162"/>
      <c r="IY222" s="162"/>
      <c r="IZ222" s="162"/>
      <c r="JA222" s="162"/>
      <c r="JB222" s="162"/>
      <c r="JC222" s="162"/>
      <c r="JD222" s="162"/>
      <c r="JE222" s="162"/>
      <c r="JF222" s="162"/>
      <c r="JG222" s="162"/>
      <c r="JH222" s="162"/>
      <c r="JI222" s="162"/>
      <c r="JJ222" s="162"/>
      <c r="JK222" s="162"/>
      <c r="JL222" s="162"/>
      <c r="JM222" s="162"/>
      <c r="JN222" s="162"/>
      <c r="JO222" s="162"/>
      <c r="JP222" s="162"/>
      <c r="JQ222" s="162"/>
      <c r="JR222" s="162"/>
      <c r="JS222" s="162"/>
      <c r="JT222" s="162"/>
      <c r="JU222" s="162"/>
      <c r="JV222" s="162"/>
      <c r="JW222" s="162"/>
      <c r="JX222" s="162"/>
      <c r="JY222" s="162"/>
      <c r="JZ222" s="162"/>
      <c r="KA222" s="162"/>
      <c r="KB222" s="162"/>
      <c r="KC222" s="162"/>
    </row>
    <row r="223" spans="1:289" ht="15.75" x14ac:dyDescent="0.25">
      <c r="A223" s="80" t="s">
        <v>439</v>
      </c>
      <c r="B223" s="195">
        <v>4</v>
      </c>
      <c r="C223" s="3" t="s">
        <v>223</v>
      </c>
      <c r="D223" s="188" t="s">
        <v>148</v>
      </c>
      <c r="E223" s="27">
        <v>189276</v>
      </c>
      <c r="F223" s="27">
        <v>26717542500</v>
      </c>
      <c r="G223" s="27">
        <v>199182</v>
      </c>
      <c r="H223" s="191" t="s">
        <v>152</v>
      </c>
      <c r="I223" s="191" t="s">
        <v>176</v>
      </c>
      <c r="J223" s="3">
        <v>4</v>
      </c>
      <c r="K223" s="194">
        <f t="shared" si="8"/>
        <v>47970</v>
      </c>
      <c r="L223" s="194">
        <f t="shared" si="9"/>
        <v>57681</v>
      </c>
      <c r="M223" s="193">
        <v>24.6</v>
      </c>
      <c r="N223" s="193">
        <v>29.58</v>
      </c>
      <c r="O223" s="193"/>
      <c r="P223" s="193"/>
      <c r="Q223" s="165">
        <v>15</v>
      </c>
      <c r="R223" s="165">
        <v>37.5</v>
      </c>
      <c r="S223" s="165" t="s">
        <v>55</v>
      </c>
      <c r="T223" s="165"/>
      <c r="U223" s="165"/>
      <c r="V223" s="165" t="s">
        <v>55</v>
      </c>
      <c r="W223" s="165" t="s">
        <v>55</v>
      </c>
      <c r="X223" s="165"/>
      <c r="Y223" s="165"/>
      <c r="Z223" s="165" t="s">
        <v>32</v>
      </c>
      <c r="AA223" s="165" t="s">
        <v>35</v>
      </c>
      <c r="AB223" s="165"/>
      <c r="AC223" s="165" t="s">
        <v>55</v>
      </c>
      <c r="AD223" s="165"/>
      <c r="AE223" s="165"/>
      <c r="AF223" s="165"/>
      <c r="AG223" s="165" t="s">
        <v>38</v>
      </c>
      <c r="AH223" s="165"/>
      <c r="AI223" s="165"/>
      <c r="AJ223" s="165"/>
      <c r="AK223" s="165" t="s">
        <v>55</v>
      </c>
      <c r="AL223" s="165"/>
      <c r="AM223" s="165"/>
      <c r="AN223" s="165" t="s">
        <v>55</v>
      </c>
      <c r="AO223" s="165" t="s">
        <v>55</v>
      </c>
      <c r="AP223" s="165" t="s">
        <v>55</v>
      </c>
      <c r="AQ223" s="165" t="s">
        <v>55</v>
      </c>
      <c r="AR223" s="165" t="s">
        <v>262</v>
      </c>
      <c r="AS223" s="165"/>
      <c r="AT223" s="165"/>
      <c r="AU223" s="165"/>
      <c r="AV223" s="165"/>
      <c r="AW223" s="166"/>
      <c r="AX223" s="166"/>
      <c r="AY223" s="166"/>
      <c r="AZ223" s="166"/>
      <c r="BA223" s="166"/>
      <c r="BB223" s="162"/>
      <c r="BC223" s="162"/>
      <c r="BD223" s="162"/>
      <c r="BE223" s="162"/>
      <c r="BF223" s="162"/>
      <c r="BG223" s="162"/>
      <c r="BH223" s="162"/>
      <c r="BI223" s="162"/>
      <c r="BJ223" s="162"/>
      <c r="BK223" s="162"/>
      <c r="BL223" s="162"/>
      <c r="BM223" s="162"/>
      <c r="BN223" s="162"/>
      <c r="BO223" s="162"/>
      <c r="BP223" s="162"/>
      <c r="BQ223" s="162"/>
      <c r="BR223" s="162"/>
      <c r="BS223" s="162"/>
      <c r="BT223" s="162"/>
      <c r="BU223" s="162"/>
      <c r="BV223" s="162"/>
      <c r="BW223" s="162"/>
      <c r="BX223" s="162"/>
      <c r="BY223" s="162"/>
      <c r="BZ223" s="162"/>
      <c r="CA223" s="162"/>
      <c r="CB223" s="162"/>
      <c r="CC223" s="162"/>
      <c r="CD223" s="162"/>
      <c r="CE223" s="162"/>
      <c r="CF223" s="162"/>
      <c r="CG223" s="162"/>
      <c r="CH223" s="162"/>
      <c r="CI223" s="162"/>
      <c r="CJ223" s="162"/>
      <c r="CK223" s="162"/>
      <c r="CL223" s="162"/>
      <c r="CM223" s="162"/>
      <c r="CN223" s="162"/>
      <c r="CO223" s="162"/>
      <c r="CP223" s="162"/>
      <c r="CQ223" s="162"/>
      <c r="CR223" s="162"/>
      <c r="CS223" s="162"/>
      <c r="CT223" s="162"/>
      <c r="CU223" s="162"/>
      <c r="CV223" s="162"/>
      <c r="CW223" s="162"/>
      <c r="CX223" s="162"/>
      <c r="CY223" s="162"/>
      <c r="CZ223" s="162"/>
      <c r="DA223" s="162"/>
      <c r="DB223" s="162"/>
      <c r="DC223" s="162"/>
      <c r="DD223" s="162"/>
      <c r="DE223" s="162"/>
      <c r="DF223" s="162"/>
      <c r="DG223" s="162"/>
      <c r="DH223" s="162"/>
      <c r="DI223" s="162"/>
      <c r="DJ223" s="162"/>
      <c r="DK223" s="162"/>
      <c r="DL223" s="162"/>
      <c r="DM223" s="162"/>
      <c r="DN223" s="162"/>
      <c r="DO223" s="162"/>
      <c r="DP223" s="162"/>
      <c r="DQ223" s="162"/>
      <c r="DR223" s="162"/>
      <c r="DS223" s="162"/>
      <c r="DT223" s="162"/>
      <c r="DU223" s="162"/>
      <c r="DV223" s="162"/>
      <c r="DW223" s="162"/>
      <c r="DX223" s="162"/>
      <c r="DY223" s="162"/>
      <c r="DZ223" s="162"/>
      <c r="EA223" s="162"/>
      <c r="EB223" s="162"/>
      <c r="EC223" s="162"/>
      <c r="ED223" s="162"/>
      <c r="EE223" s="162"/>
      <c r="EF223" s="162"/>
      <c r="EG223" s="162"/>
      <c r="EH223" s="162"/>
      <c r="EI223" s="162"/>
      <c r="EJ223" s="162"/>
      <c r="EK223" s="162"/>
      <c r="EL223" s="162"/>
      <c r="EM223" s="162"/>
      <c r="EN223" s="162"/>
      <c r="EO223" s="162"/>
      <c r="EP223" s="162"/>
      <c r="EQ223" s="162"/>
      <c r="ER223" s="162"/>
      <c r="ES223" s="162"/>
      <c r="ET223" s="162"/>
      <c r="EU223" s="162"/>
      <c r="EV223" s="162"/>
      <c r="EW223" s="162"/>
      <c r="EX223" s="162"/>
      <c r="EY223" s="162"/>
      <c r="EZ223" s="162"/>
      <c r="FA223" s="162"/>
      <c r="FB223" s="162"/>
      <c r="FC223" s="162"/>
      <c r="FD223" s="162"/>
      <c r="FE223" s="162"/>
      <c r="FF223" s="162"/>
      <c r="FG223" s="162"/>
      <c r="FH223" s="162"/>
      <c r="FI223" s="162"/>
      <c r="FJ223" s="162"/>
      <c r="FK223" s="162"/>
      <c r="FL223" s="162"/>
      <c r="FM223" s="162"/>
      <c r="FN223" s="162"/>
      <c r="FO223" s="162"/>
      <c r="FP223" s="162"/>
      <c r="FQ223" s="162"/>
      <c r="FR223" s="162"/>
      <c r="FS223" s="162"/>
      <c r="FT223" s="162"/>
      <c r="FU223" s="162"/>
      <c r="FV223" s="162"/>
      <c r="FW223" s="162"/>
      <c r="FX223" s="162"/>
      <c r="FY223" s="162"/>
      <c r="FZ223" s="162"/>
      <c r="GA223" s="162"/>
      <c r="GB223" s="162"/>
      <c r="GC223" s="162"/>
      <c r="GD223" s="162"/>
      <c r="GE223" s="162"/>
      <c r="GF223" s="162"/>
      <c r="GG223" s="162"/>
      <c r="GH223" s="162"/>
      <c r="GI223" s="162"/>
      <c r="GJ223" s="162"/>
      <c r="GK223" s="162"/>
      <c r="GL223" s="162"/>
      <c r="GM223" s="162"/>
      <c r="GN223" s="162"/>
      <c r="GO223" s="162"/>
      <c r="GP223" s="162"/>
      <c r="GQ223" s="162"/>
      <c r="GR223" s="162"/>
      <c r="GS223" s="162"/>
      <c r="GT223" s="162"/>
      <c r="GU223" s="162"/>
      <c r="GV223" s="162"/>
      <c r="GW223" s="162"/>
      <c r="GX223" s="162"/>
      <c r="GY223" s="162"/>
      <c r="GZ223" s="162"/>
      <c r="HA223" s="162"/>
      <c r="HB223" s="162"/>
      <c r="HC223" s="162"/>
      <c r="HD223" s="162"/>
      <c r="HE223" s="162"/>
      <c r="HF223" s="162"/>
      <c r="HG223" s="162"/>
      <c r="HH223" s="162"/>
      <c r="HI223" s="162"/>
      <c r="HJ223" s="162"/>
      <c r="HK223" s="162"/>
      <c r="HL223" s="162"/>
      <c r="HM223" s="162"/>
      <c r="HN223" s="162"/>
      <c r="HO223" s="162"/>
      <c r="HP223" s="162"/>
      <c r="HQ223" s="162"/>
      <c r="HR223" s="162"/>
      <c r="HS223" s="162"/>
      <c r="HT223" s="162"/>
      <c r="HU223" s="162"/>
      <c r="HV223" s="162"/>
      <c r="HW223" s="162"/>
      <c r="HX223" s="162"/>
      <c r="HY223" s="162"/>
      <c r="HZ223" s="162"/>
      <c r="IA223" s="162"/>
      <c r="IB223" s="162"/>
      <c r="IC223" s="162"/>
      <c r="ID223" s="162"/>
      <c r="IE223" s="162"/>
      <c r="IF223" s="162"/>
      <c r="IG223" s="162"/>
      <c r="IH223" s="162"/>
      <c r="II223" s="162"/>
      <c r="IJ223" s="162"/>
      <c r="IK223" s="162"/>
      <c r="IL223" s="162"/>
      <c r="IM223" s="162"/>
      <c r="IN223" s="162"/>
      <c r="IO223" s="162"/>
      <c r="IP223" s="162"/>
      <c r="IQ223" s="162"/>
      <c r="IR223" s="162"/>
      <c r="IS223" s="162"/>
      <c r="IT223" s="162"/>
      <c r="IU223" s="162"/>
      <c r="IV223" s="162"/>
      <c r="IW223" s="162"/>
      <c r="IX223" s="162"/>
      <c r="IY223" s="162"/>
      <c r="IZ223" s="162"/>
      <c r="JA223" s="162"/>
      <c r="JB223" s="162"/>
      <c r="JC223" s="162"/>
      <c r="JD223" s="162"/>
      <c r="JE223" s="162"/>
      <c r="JF223" s="162"/>
      <c r="JG223" s="162"/>
      <c r="JH223" s="162"/>
      <c r="JI223" s="162"/>
      <c r="JJ223" s="162"/>
      <c r="JK223" s="162"/>
      <c r="JL223" s="162"/>
      <c r="JM223" s="162"/>
      <c r="JN223" s="162"/>
      <c r="JO223" s="162"/>
      <c r="JP223" s="162"/>
      <c r="JQ223" s="162"/>
      <c r="JR223" s="162"/>
      <c r="JS223" s="162"/>
      <c r="JT223" s="162"/>
      <c r="JU223" s="162"/>
      <c r="JV223" s="162"/>
      <c r="JW223" s="162"/>
      <c r="JX223" s="162"/>
      <c r="JY223" s="162"/>
      <c r="JZ223" s="162"/>
      <c r="KA223" s="162"/>
      <c r="KB223" s="162"/>
      <c r="KC223" s="162"/>
    </row>
    <row r="224" spans="1:289" ht="15.75" x14ac:dyDescent="0.25">
      <c r="A224" s="80" t="s">
        <v>439</v>
      </c>
      <c r="B224" s="195">
        <v>4</v>
      </c>
      <c r="C224" s="3" t="s">
        <v>223</v>
      </c>
      <c r="D224" s="188" t="s">
        <v>148</v>
      </c>
      <c r="E224" s="27">
        <v>189276</v>
      </c>
      <c r="F224" s="27">
        <v>26717542500</v>
      </c>
      <c r="G224" s="27">
        <v>199182</v>
      </c>
      <c r="H224" s="191" t="s">
        <v>151</v>
      </c>
      <c r="I224" s="191" t="s">
        <v>176</v>
      </c>
      <c r="J224" s="3">
        <v>5</v>
      </c>
      <c r="K224" s="194">
        <f t="shared" si="8"/>
        <v>39819.000000000007</v>
      </c>
      <c r="L224" s="194">
        <f t="shared" si="9"/>
        <v>47034</v>
      </c>
      <c r="M224" s="193">
        <v>20.420000000000002</v>
      </c>
      <c r="N224" s="193">
        <v>24.12</v>
      </c>
      <c r="O224" s="193"/>
      <c r="P224" s="193"/>
      <c r="Q224" s="165">
        <v>15</v>
      </c>
      <c r="R224" s="165">
        <v>37.5</v>
      </c>
      <c r="S224" s="165" t="s">
        <v>55</v>
      </c>
      <c r="T224" s="165"/>
      <c r="U224" s="165"/>
      <c r="V224" s="165" t="s">
        <v>55</v>
      </c>
      <c r="W224" s="165" t="s">
        <v>55</v>
      </c>
      <c r="X224" s="165"/>
      <c r="Y224" s="165"/>
      <c r="Z224" s="165" t="s">
        <v>32</v>
      </c>
      <c r="AA224" s="165" t="s">
        <v>35</v>
      </c>
      <c r="AB224" s="165"/>
      <c r="AC224" s="165" t="s">
        <v>55</v>
      </c>
      <c r="AD224" s="165"/>
      <c r="AE224" s="165"/>
      <c r="AF224" s="165"/>
      <c r="AG224" s="165" t="s">
        <v>38</v>
      </c>
      <c r="AH224" s="165"/>
      <c r="AI224" s="165"/>
      <c r="AJ224" s="165"/>
      <c r="AK224" s="165"/>
      <c r="AL224" s="165"/>
      <c r="AM224" s="165"/>
      <c r="AN224" s="165"/>
      <c r="AO224" s="165" t="s">
        <v>55</v>
      </c>
      <c r="AP224" s="165"/>
      <c r="AQ224" s="165"/>
      <c r="AR224" s="165" t="s">
        <v>262</v>
      </c>
      <c r="AS224" s="165"/>
      <c r="AT224" s="165"/>
      <c r="AU224" s="165"/>
      <c r="AV224" s="165"/>
      <c r="AW224" s="166"/>
      <c r="AX224" s="166"/>
      <c r="AY224" s="166"/>
      <c r="AZ224" s="166"/>
      <c r="BA224" s="166"/>
      <c r="BB224" s="162"/>
      <c r="BC224" s="162"/>
      <c r="BD224" s="162"/>
      <c r="BE224" s="162"/>
      <c r="BF224" s="162"/>
      <c r="BG224" s="162"/>
      <c r="BH224" s="162"/>
      <c r="BI224" s="162"/>
      <c r="BJ224" s="162"/>
      <c r="BK224" s="162"/>
      <c r="BL224" s="162"/>
      <c r="BM224" s="162"/>
      <c r="BN224" s="162"/>
      <c r="BO224" s="162"/>
      <c r="BP224" s="162"/>
      <c r="BQ224" s="162"/>
      <c r="BR224" s="162"/>
      <c r="BS224" s="162"/>
      <c r="BT224" s="162"/>
      <c r="BU224" s="162"/>
      <c r="BV224" s="162"/>
      <c r="BW224" s="162"/>
      <c r="BX224" s="162"/>
      <c r="BY224" s="162"/>
      <c r="BZ224" s="162"/>
      <c r="CA224" s="162"/>
      <c r="CB224" s="162"/>
      <c r="CC224" s="162"/>
      <c r="CD224" s="162"/>
      <c r="CE224" s="162"/>
      <c r="CF224" s="162"/>
      <c r="CG224" s="162"/>
      <c r="CH224" s="162"/>
      <c r="CI224" s="162"/>
      <c r="CJ224" s="162"/>
      <c r="CK224" s="162"/>
      <c r="CL224" s="162"/>
      <c r="CM224" s="162"/>
      <c r="CN224" s="162"/>
      <c r="CO224" s="162"/>
      <c r="CP224" s="162"/>
      <c r="CQ224" s="162"/>
      <c r="CR224" s="162"/>
      <c r="CS224" s="162"/>
      <c r="CT224" s="162"/>
      <c r="CU224" s="162"/>
      <c r="CV224" s="162"/>
      <c r="CW224" s="162"/>
      <c r="CX224" s="162"/>
      <c r="CY224" s="162"/>
      <c r="CZ224" s="162"/>
      <c r="DA224" s="162"/>
      <c r="DB224" s="162"/>
      <c r="DC224" s="162"/>
      <c r="DD224" s="162"/>
      <c r="DE224" s="162"/>
      <c r="DF224" s="162"/>
      <c r="DG224" s="162"/>
      <c r="DH224" s="162"/>
      <c r="DI224" s="162"/>
      <c r="DJ224" s="162"/>
      <c r="DK224" s="162"/>
      <c r="DL224" s="162"/>
      <c r="DM224" s="162"/>
      <c r="DN224" s="162"/>
      <c r="DO224" s="162"/>
      <c r="DP224" s="162"/>
      <c r="DQ224" s="162"/>
      <c r="DR224" s="162"/>
      <c r="DS224" s="162"/>
      <c r="DT224" s="162"/>
      <c r="DU224" s="162"/>
      <c r="DV224" s="162"/>
      <c r="DW224" s="162"/>
      <c r="DX224" s="162"/>
      <c r="DY224" s="162"/>
      <c r="DZ224" s="162"/>
      <c r="EA224" s="162"/>
      <c r="EB224" s="162"/>
      <c r="EC224" s="162"/>
      <c r="ED224" s="162"/>
      <c r="EE224" s="162"/>
      <c r="EF224" s="162"/>
      <c r="EG224" s="162"/>
      <c r="EH224" s="162"/>
      <c r="EI224" s="162"/>
      <c r="EJ224" s="162"/>
      <c r="EK224" s="162"/>
      <c r="EL224" s="162"/>
      <c r="EM224" s="162"/>
      <c r="EN224" s="162"/>
      <c r="EO224" s="162"/>
      <c r="EP224" s="162"/>
      <c r="EQ224" s="162"/>
      <c r="ER224" s="162"/>
      <c r="ES224" s="162"/>
      <c r="ET224" s="162"/>
      <c r="EU224" s="162"/>
      <c r="EV224" s="162"/>
      <c r="EW224" s="162"/>
      <c r="EX224" s="162"/>
      <c r="EY224" s="162"/>
      <c r="EZ224" s="162"/>
      <c r="FA224" s="162"/>
      <c r="FB224" s="162"/>
      <c r="FC224" s="162"/>
      <c r="FD224" s="162"/>
      <c r="FE224" s="162"/>
      <c r="FF224" s="162"/>
      <c r="FG224" s="162"/>
      <c r="FH224" s="162"/>
      <c r="FI224" s="162"/>
      <c r="FJ224" s="162"/>
      <c r="FK224" s="162"/>
      <c r="FL224" s="162"/>
      <c r="FM224" s="162"/>
      <c r="FN224" s="162"/>
      <c r="FO224" s="162"/>
      <c r="FP224" s="162"/>
      <c r="FQ224" s="162"/>
      <c r="FR224" s="162"/>
      <c r="FS224" s="162"/>
      <c r="FT224" s="162"/>
      <c r="FU224" s="162"/>
      <c r="FV224" s="162"/>
      <c r="FW224" s="162"/>
      <c r="FX224" s="162"/>
      <c r="FY224" s="162"/>
      <c r="FZ224" s="162"/>
      <c r="GA224" s="162"/>
      <c r="GB224" s="162"/>
      <c r="GC224" s="162"/>
      <c r="GD224" s="162"/>
      <c r="GE224" s="162"/>
      <c r="GF224" s="162"/>
      <c r="GG224" s="162"/>
      <c r="GH224" s="162"/>
      <c r="GI224" s="162"/>
      <c r="GJ224" s="162"/>
      <c r="GK224" s="162"/>
      <c r="GL224" s="162"/>
      <c r="GM224" s="162"/>
      <c r="GN224" s="162"/>
      <c r="GO224" s="162"/>
      <c r="GP224" s="162"/>
      <c r="GQ224" s="162"/>
      <c r="GR224" s="162"/>
      <c r="GS224" s="162"/>
      <c r="GT224" s="162"/>
      <c r="GU224" s="162"/>
      <c r="GV224" s="162"/>
      <c r="GW224" s="162"/>
      <c r="GX224" s="162"/>
      <c r="GY224" s="162"/>
      <c r="GZ224" s="162"/>
      <c r="HA224" s="162"/>
      <c r="HB224" s="162"/>
      <c r="HC224" s="162"/>
      <c r="HD224" s="162"/>
      <c r="HE224" s="162"/>
      <c r="HF224" s="162"/>
      <c r="HG224" s="162"/>
      <c r="HH224" s="162"/>
      <c r="HI224" s="162"/>
      <c r="HJ224" s="162"/>
      <c r="HK224" s="162"/>
      <c r="HL224" s="162"/>
      <c r="HM224" s="162"/>
      <c r="HN224" s="162"/>
      <c r="HO224" s="162"/>
      <c r="HP224" s="162"/>
      <c r="HQ224" s="162"/>
      <c r="HR224" s="162"/>
      <c r="HS224" s="162"/>
      <c r="HT224" s="162"/>
      <c r="HU224" s="162"/>
      <c r="HV224" s="162"/>
      <c r="HW224" s="162"/>
      <c r="HX224" s="162"/>
      <c r="HY224" s="162"/>
      <c r="HZ224" s="162"/>
      <c r="IA224" s="162"/>
      <c r="IB224" s="162"/>
      <c r="IC224" s="162"/>
      <c r="ID224" s="162"/>
      <c r="IE224" s="162"/>
      <c r="IF224" s="162"/>
      <c r="IG224" s="162"/>
      <c r="IH224" s="162"/>
      <c r="II224" s="162"/>
      <c r="IJ224" s="162"/>
      <c r="IK224" s="162"/>
      <c r="IL224" s="162"/>
      <c r="IM224" s="162"/>
      <c r="IN224" s="162"/>
      <c r="IO224" s="162"/>
      <c r="IP224" s="162"/>
      <c r="IQ224" s="162"/>
      <c r="IR224" s="162"/>
      <c r="IS224" s="162"/>
      <c r="IT224" s="162"/>
      <c r="IU224" s="162"/>
      <c r="IV224" s="162"/>
      <c r="IW224" s="162"/>
      <c r="IX224" s="162"/>
      <c r="IY224" s="162"/>
      <c r="IZ224" s="162"/>
      <c r="JA224" s="162"/>
      <c r="JB224" s="162"/>
      <c r="JC224" s="162"/>
      <c r="JD224" s="162"/>
      <c r="JE224" s="162"/>
      <c r="JF224" s="162"/>
      <c r="JG224" s="162"/>
      <c r="JH224" s="162"/>
      <c r="JI224" s="162"/>
      <c r="JJ224" s="162"/>
      <c r="JK224" s="162"/>
      <c r="JL224" s="162"/>
      <c r="JM224" s="162"/>
      <c r="JN224" s="162"/>
      <c r="JO224" s="162"/>
      <c r="JP224" s="162"/>
      <c r="JQ224" s="162"/>
      <c r="JR224" s="162"/>
      <c r="JS224" s="162"/>
      <c r="JT224" s="162"/>
      <c r="JU224" s="162"/>
      <c r="JV224" s="162"/>
      <c r="JW224" s="162"/>
      <c r="JX224" s="162"/>
      <c r="JY224" s="162"/>
      <c r="JZ224" s="162"/>
      <c r="KA224" s="162"/>
      <c r="KB224" s="162"/>
      <c r="KC224" s="162"/>
    </row>
    <row r="225" spans="1:289" s="4" customFormat="1" ht="15.75" x14ac:dyDescent="0.25">
      <c r="A225" s="80" t="s">
        <v>439</v>
      </c>
      <c r="B225" s="195">
        <v>4</v>
      </c>
      <c r="C225" s="3" t="s">
        <v>223</v>
      </c>
      <c r="D225" s="188" t="s">
        <v>148</v>
      </c>
      <c r="E225" s="27">
        <v>189276</v>
      </c>
      <c r="F225" s="27">
        <v>26717542500</v>
      </c>
      <c r="G225" s="27">
        <v>199182</v>
      </c>
      <c r="H225" s="191" t="s">
        <v>150</v>
      </c>
      <c r="I225" s="191" t="s">
        <v>176</v>
      </c>
      <c r="J225" s="3">
        <v>1</v>
      </c>
      <c r="K225" s="194">
        <f t="shared" si="8"/>
        <v>34008</v>
      </c>
      <c r="L225" s="194">
        <f t="shared" si="9"/>
        <v>39273</v>
      </c>
      <c r="M225" s="193">
        <v>17.440000000000001</v>
      </c>
      <c r="N225" s="193">
        <v>20.14</v>
      </c>
      <c r="O225" s="193"/>
      <c r="P225" s="193"/>
      <c r="Q225" s="3">
        <v>15</v>
      </c>
      <c r="R225" s="3">
        <v>37.5</v>
      </c>
      <c r="S225" s="3" t="s">
        <v>55</v>
      </c>
      <c r="T225" s="3" t="s">
        <v>38</v>
      </c>
      <c r="U225" s="3"/>
      <c r="V225" s="3" t="s">
        <v>55</v>
      </c>
      <c r="W225" s="3" t="s">
        <v>55</v>
      </c>
      <c r="X225" s="3"/>
      <c r="Y225" s="3"/>
      <c r="Z225" s="3" t="s">
        <v>32</v>
      </c>
      <c r="AA225" s="3" t="s">
        <v>35</v>
      </c>
      <c r="AB225" s="3"/>
      <c r="AC225" s="3" t="s">
        <v>55</v>
      </c>
      <c r="AD225" s="3"/>
      <c r="AE225" s="3"/>
      <c r="AF225" s="3"/>
      <c r="AG225" s="3" t="s">
        <v>38</v>
      </c>
      <c r="AH225" s="3"/>
      <c r="AI225" s="3"/>
      <c r="AJ225" s="3"/>
      <c r="AK225" s="3"/>
      <c r="AL225" s="3"/>
      <c r="AM225" s="3"/>
      <c r="AN225" s="3"/>
      <c r="AO225" s="3" t="s">
        <v>55</v>
      </c>
      <c r="AP225" s="3"/>
      <c r="AQ225" s="3"/>
      <c r="AR225" s="3" t="s">
        <v>262</v>
      </c>
      <c r="AS225" s="3"/>
      <c r="AT225" s="3"/>
      <c r="AU225" s="3" t="s">
        <v>55</v>
      </c>
      <c r="AV225" s="3"/>
      <c r="AW225" s="166"/>
      <c r="AX225" s="166"/>
      <c r="AY225" s="166"/>
      <c r="AZ225" s="166"/>
      <c r="BA225" s="166"/>
      <c r="BB225" s="162"/>
      <c r="BC225" s="162"/>
      <c r="BD225" s="162"/>
      <c r="BE225" s="162"/>
      <c r="BF225" s="162"/>
      <c r="BG225" s="162"/>
      <c r="BH225" s="162"/>
      <c r="BI225" s="162"/>
      <c r="BJ225" s="162"/>
      <c r="BK225" s="162"/>
      <c r="BL225" s="162"/>
      <c r="BM225" s="162"/>
      <c r="BN225" s="162"/>
      <c r="BO225" s="162"/>
      <c r="BP225" s="162"/>
      <c r="BQ225" s="162"/>
      <c r="BR225" s="162"/>
      <c r="BS225" s="162"/>
      <c r="BT225" s="162"/>
      <c r="BU225" s="162"/>
      <c r="BV225" s="162"/>
      <c r="BW225" s="162"/>
      <c r="BX225" s="162"/>
      <c r="BY225" s="162"/>
      <c r="BZ225" s="162"/>
      <c r="CA225" s="162"/>
      <c r="CB225" s="162"/>
      <c r="CC225" s="162"/>
      <c r="CD225" s="162"/>
      <c r="CE225" s="162"/>
      <c r="CF225" s="162"/>
      <c r="CG225" s="162"/>
      <c r="CH225" s="162"/>
      <c r="CI225" s="162"/>
      <c r="CJ225" s="162"/>
      <c r="CK225" s="162"/>
      <c r="CL225" s="162"/>
      <c r="CM225" s="162"/>
      <c r="CN225" s="162"/>
      <c r="CO225" s="162"/>
      <c r="CP225" s="162"/>
      <c r="CQ225" s="162"/>
      <c r="CR225" s="162"/>
      <c r="CS225" s="162"/>
      <c r="CT225" s="162"/>
      <c r="CU225" s="162"/>
      <c r="CV225" s="162"/>
      <c r="CW225" s="162"/>
      <c r="CX225" s="162"/>
      <c r="CY225" s="162"/>
      <c r="CZ225" s="162"/>
      <c r="DA225" s="162"/>
      <c r="DB225" s="162"/>
      <c r="DC225" s="162"/>
      <c r="DD225" s="162"/>
      <c r="DE225" s="162"/>
      <c r="DF225" s="162"/>
      <c r="DG225" s="162"/>
      <c r="DH225" s="162"/>
      <c r="DI225" s="162"/>
      <c r="DJ225" s="162"/>
      <c r="DK225" s="162"/>
      <c r="DL225" s="162"/>
      <c r="DM225" s="162"/>
      <c r="DN225" s="162"/>
      <c r="DO225" s="162"/>
      <c r="DP225" s="162"/>
      <c r="DQ225" s="162"/>
      <c r="DR225" s="162"/>
      <c r="DS225" s="162"/>
      <c r="DT225" s="162"/>
      <c r="DU225" s="162"/>
      <c r="DV225" s="162"/>
      <c r="DW225" s="162"/>
      <c r="DX225" s="162"/>
      <c r="DY225" s="162"/>
      <c r="DZ225" s="162"/>
      <c r="EA225" s="162"/>
      <c r="EB225" s="162"/>
      <c r="EC225" s="162"/>
      <c r="ED225" s="162"/>
      <c r="EE225" s="162"/>
      <c r="EF225" s="162"/>
      <c r="EG225" s="162"/>
      <c r="EH225" s="162"/>
      <c r="EI225" s="162"/>
      <c r="EJ225" s="162"/>
      <c r="EK225" s="162"/>
      <c r="EL225" s="162"/>
      <c r="EM225" s="162"/>
      <c r="EN225" s="162"/>
      <c r="EO225" s="162"/>
      <c r="EP225" s="162"/>
      <c r="EQ225" s="162"/>
      <c r="ER225" s="162"/>
      <c r="ES225" s="162"/>
      <c r="ET225" s="162"/>
      <c r="EU225" s="162"/>
      <c r="EV225" s="162"/>
      <c r="EW225" s="162"/>
      <c r="EX225" s="162"/>
      <c r="EY225" s="162"/>
      <c r="EZ225" s="162"/>
      <c r="FA225" s="162"/>
      <c r="FB225" s="162"/>
      <c r="FC225" s="162"/>
      <c r="FD225" s="162"/>
      <c r="FE225" s="162"/>
      <c r="FF225" s="162"/>
      <c r="FG225" s="162"/>
      <c r="FH225" s="162"/>
      <c r="FI225" s="162"/>
      <c r="FJ225" s="162"/>
      <c r="FK225" s="162"/>
      <c r="FL225" s="162"/>
      <c r="FM225" s="162"/>
      <c r="FN225" s="162"/>
      <c r="FO225" s="162"/>
      <c r="FP225" s="162"/>
      <c r="FQ225" s="162"/>
      <c r="FR225" s="162"/>
      <c r="FS225" s="162"/>
      <c r="FT225" s="162"/>
      <c r="FU225" s="162"/>
      <c r="FV225" s="162"/>
      <c r="FW225" s="162"/>
      <c r="FX225" s="162"/>
      <c r="FY225" s="162"/>
      <c r="FZ225" s="162"/>
      <c r="GA225" s="162"/>
      <c r="GB225" s="162"/>
      <c r="GC225" s="162"/>
      <c r="GD225" s="162"/>
      <c r="GE225" s="162"/>
      <c r="GF225" s="162"/>
      <c r="GG225" s="162"/>
      <c r="GH225" s="162"/>
      <c r="GI225" s="162"/>
      <c r="GJ225" s="162"/>
      <c r="GK225" s="162"/>
      <c r="GL225" s="162"/>
      <c r="GM225" s="162"/>
      <c r="GN225" s="162"/>
      <c r="GO225" s="162"/>
      <c r="GP225" s="162"/>
      <c r="GQ225" s="162"/>
      <c r="GR225" s="162"/>
      <c r="GS225" s="162"/>
      <c r="GT225" s="162"/>
      <c r="GU225" s="162"/>
      <c r="GV225" s="162"/>
      <c r="GW225" s="162"/>
      <c r="GX225" s="162"/>
      <c r="GY225" s="162"/>
      <c r="GZ225" s="162"/>
      <c r="HA225" s="162"/>
      <c r="HB225" s="162"/>
      <c r="HC225" s="162"/>
      <c r="HD225" s="162"/>
      <c r="HE225" s="162"/>
      <c r="HF225" s="162"/>
      <c r="HG225" s="162"/>
      <c r="HH225" s="162"/>
      <c r="HI225" s="162"/>
      <c r="HJ225" s="162"/>
      <c r="HK225" s="162"/>
      <c r="HL225" s="162"/>
      <c r="HM225" s="162"/>
      <c r="HN225" s="162"/>
      <c r="HO225" s="162"/>
      <c r="HP225" s="162"/>
      <c r="HQ225" s="162"/>
      <c r="HR225" s="162"/>
      <c r="HS225" s="162"/>
      <c r="HT225" s="162"/>
      <c r="HU225" s="162"/>
      <c r="HV225" s="162"/>
      <c r="HW225" s="162"/>
      <c r="HX225" s="162"/>
      <c r="HY225" s="162"/>
      <c r="HZ225" s="162"/>
      <c r="IA225" s="162"/>
      <c r="IB225" s="162"/>
      <c r="IC225" s="162"/>
      <c r="ID225" s="162"/>
      <c r="IE225" s="162"/>
      <c r="IF225" s="162"/>
      <c r="IG225" s="162"/>
      <c r="IH225" s="162"/>
      <c r="II225" s="162"/>
      <c r="IJ225" s="162"/>
      <c r="IK225" s="162"/>
      <c r="IL225" s="162"/>
      <c r="IM225" s="162"/>
      <c r="IN225" s="162"/>
      <c r="IO225" s="162"/>
      <c r="IP225" s="162"/>
      <c r="IQ225" s="162"/>
      <c r="IR225" s="162"/>
      <c r="IS225" s="162"/>
      <c r="IT225" s="162"/>
      <c r="IU225" s="162"/>
      <c r="IV225" s="162"/>
      <c r="IW225" s="162"/>
      <c r="IX225" s="162"/>
      <c r="IY225" s="162"/>
      <c r="IZ225" s="162"/>
      <c r="JA225" s="162"/>
      <c r="JB225" s="162"/>
      <c r="JC225" s="162"/>
      <c r="JD225" s="162"/>
      <c r="JE225" s="162"/>
      <c r="JF225" s="162"/>
      <c r="JG225" s="162"/>
      <c r="JH225" s="162"/>
      <c r="JI225" s="162"/>
      <c r="JJ225" s="162"/>
      <c r="JK225" s="162"/>
      <c r="JL225" s="162"/>
      <c r="JM225" s="162"/>
      <c r="JN225" s="162"/>
      <c r="JO225" s="162"/>
      <c r="JP225" s="162"/>
      <c r="JQ225" s="162"/>
      <c r="JR225" s="162"/>
      <c r="JS225" s="162"/>
      <c r="JT225" s="162"/>
      <c r="JU225" s="162"/>
      <c r="JV225" s="162"/>
      <c r="JW225" s="162"/>
      <c r="JX225" s="162"/>
      <c r="JY225" s="162"/>
      <c r="JZ225" s="162"/>
      <c r="KA225" s="162"/>
      <c r="KB225" s="162"/>
      <c r="KC225" s="162"/>
    </row>
    <row r="226" spans="1:289" s="108" customFormat="1" ht="15.75" x14ac:dyDescent="0.25">
      <c r="A226" s="80" t="s">
        <v>439</v>
      </c>
      <c r="B226" s="26">
        <v>5</v>
      </c>
      <c r="C226" s="119" t="s">
        <v>224</v>
      </c>
      <c r="D226" s="118" t="s">
        <v>200</v>
      </c>
      <c r="E226" s="126">
        <v>5244</v>
      </c>
      <c r="F226" s="126">
        <v>1706953200</v>
      </c>
      <c r="G226" s="126">
        <v>13680</v>
      </c>
      <c r="H226" s="113" t="s">
        <v>64</v>
      </c>
      <c r="I226" s="113" t="s">
        <v>177</v>
      </c>
      <c r="J226" s="119">
        <v>1</v>
      </c>
      <c r="K226" s="132">
        <v>95056</v>
      </c>
      <c r="L226" s="128">
        <v>126422</v>
      </c>
      <c r="M226" s="130">
        <v>45.7</v>
      </c>
      <c r="N226" s="130">
        <v>60.78</v>
      </c>
      <c r="O226" s="129" t="s">
        <v>444</v>
      </c>
      <c r="P226" s="129"/>
      <c r="Q226" s="107">
        <v>10</v>
      </c>
      <c r="R226" s="107">
        <v>40</v>
      </c>
      <c r="S226" s="107"/>
      <c r="T226" s="107" t="s">
        <v>27</v>
      </c>
      <c r="U226" s="107" t="s">
        <v>444</v>
      </c>
      <c r="V226" s="107" t="s">
        <v>56</v>
      </c>
      <c r="W226" s="107" t="s">
        <v>55</v>
      </c>
      <c r="X226" s="107" t="s">
        <v>38</v>
      </c>
      <c r="Y226" s="107" t="s">
        <v>55</v>
      </c>
      <c r="Z226" s="107" t="s">
        <v>56</v>
      </c>
      <c r="AA226" s="107" t="s">
        <v>35</v>
      </c>
      <c r="AB226" s="107" t="s">
        <v>55</v>
      </c>
      <c r="AC226" s="107" t="s">
        <v>55</v>
      </c>
      <c r="AD226" s="107" t="s">
        <v>55</v>
      </c>
      <c r="AE226" s="107" t="s">
        <v>55</v>
      </c>
      <c r="AF226" s="107" t="s">
        <v>55</v>
      </c>
      <c r="AG226" s="107" t="s">
        <v>55</v>
      </c>
      <c r="AH226" s="107" t="s">
        <v>55</v>
      </c>
      <c r="AI226" s="107" t="s">
        <v>55</v>
      </c>
      <c r="AJ226" s="107" t="s">
        <v>55</v>
      </c>
      <c r="AK226" s="107" t="s">
        <v>55</v>
      </c>
      <c r="AL226" s="107" t="s">
        <v>56</v>
      </c>
      <c r="AM226" s="107" t="s">
        <v>55</v>
      </c>
      <c r="AN226" s="107" t="s">
        <v>55</v>
      </c>
      <c r="AO226" s="107" t="s">
        <v>55</v>
      </c>
      <c r="AP226" s="107" t="s">
        <v>56</v>
      </c>
      <c r="AQ226" s="107" t="s">
        <v>55</v>
      </c>
      <c r="AR226" s="107" t="s">
        <v>55</v>
      </c>
      <c r="AS226" s="107" t="s">
        <v>55</v>
      </c>
      <c r="AT226" s="107" t="s">
        <v>55</v>
      </c>
      <c r="AU226" s="107" t="s">
        <v>55</v>
      </c>
      <c r="AV226" s="107" t="s">
        <v>55</v>
      </c>
      <c r="AW226" s="105"/>
      <c r="AX226" s="105"/>
      <c r="AY226" s="105"/>
      <c r="AZ226" s="105"/>
      <c r="BA226" s="105"/>
    </row>
    <row r="227" spans="1:289" s="108" customFormat="1" ht="15.75" x14ac:dyDescent="0.25">
      <c r="A227" s="80" t="s">
        <v>439</v>
      </c>
      <c r="B227" s="26">
        <v>5</v>
      </c>
      <c r="C227" s="119" t="s">
        <v>224</v>
      </c>
      <c r="D227" s="118" t="s">
        <v>200</v>
      </c>
      <c r="E227" s="126">
        <v>5244</v>
      </c>
      <c r="F227" s="126">
        <v>1706953200</v>
      </c>
      <c r="G227" s="126">
        <v>13680</v>
      </c>
      <c r="H227" s="113" t="s">
        <v>54</v>
      </c>
      <c r="I227" s="113" t="s">
        <v>176</v>
      </c>
      <c r="J227" s="119">
        <v>1</v>
      </c>
      <c r="K227" s="132">
        <v>53396</v>
      </c>
      <c r="L227" s="128">
        <v>70990</v>
      </c>
      <c r="M227" s="130">
        <v>25.67</v>
      </c>
      <c r="N227" s="130">
        <v>34.130000000000003</v>
      </c>
      <c r="O227" s="129" t="s">
        <v>444</v>
      </c>
      <c r="P227" s="130"/>
      <c r="Q227" s="107">
        <v>10</v>
      </c>
      <c r="R227" s="107">
        <v>40</v>
      </c>
      <c r="S227" s="107"/>
      <c r="T227" s="107" t="s">
        <v>29</v>
      </c>
      <c r="U227" s="107" t="s">
        <v>444</v>
      </c>
      <c r="V227" s="107" t="s">
        <v>56</v>
      </c>
      <c r="W227" s="107" t="s">
        <v>55</v>
      </c>
      <c r="X227" s="107" t="s">
        <v>38</v>
      </c>
      <c r="Y227" s="107" t="s">
        <v>55</v>
      </c>
      <c r="Z227" s="107" t="s">
        <v>56</v>
      </c>
      <c r="AA227" s="107" t="s">
        <v>35</v>
      </c>
      <c r="AB227" s="107" t="s">
        <v>56</v>
      </c>
      <c r="AC227" s="107" t="s">
        <v>55</v>
      </c>
      <c r="AD227" s="107" t="s">
        <v>56</v>
      </c>
      <c r="AE227" s="107" t="s">
        <v>56</v>
      </c>
      <c r="AF227" s="107" t="s">
        <v>56</v>
      </c>
      <c r="AG227" s="107" t="s">
        <v>56</v>
      </c>
      <c r="AH227" s="107" t="s">
        <v>56</v>
      </c>
      <c r="AI227" s="107" t="s">
        <v>56</v>
      </c>
      <c r="AJ227" s="107" t="s">
        <v>56</v>
      </c>
      <c r="AK227" s="107" t="s">
        <v>56</v>
      </c>
      <c r="AL227" s="107" t="s">
        <v>56</v>
      </c>
      <c r="AM227" s="107" t="s">
        <v>56</v>
      </c>
      <c r="AN227" s="107" t="s">
        <v>56</v>
      </c>
      <c r="AO227" s="107" t="s">
        <v>55</v>
      </c>
      <c r="AP227" s="107" t="s">
        <v>56</v>
      </c>
      <c r="AQ227" s="107" t="s">
        <v>56</v>
      </c>
      <c r="AR227" s="107" t="s">
        <v>55</v>
      </c>
      <c r="AS227" s="107" t="s">
        <v>55</v>
      </c>
      <c r="AT227" s="107" t="s">
        <v>56</v>
      </c>
      <c r="AU227" s="107" t="s">
        <v>55</v>
      </c>
      <c r="AV227" s="107" t="s">
        <v>55</v>
      </c>
      <c r="AW227" s="105"/>
      <c r="AX227" s="105"/>
      <c r="AY227" s="105"/>
      <c r="AZ227" s="105"/>
      <c r="BA227" s="105"/>
    </row>
    <row r="228" spans="1:289" s="108" customFormat="1" ht="15.75" x14ac:dyDescent="0.25">
      <c r="A228" s="80" t="s">
        <v>439</v>
      </c>
      <c r="B228" s="26">
        <v>5</v>
      </c>
      <c r="C228" s="119" t="s">
        <v>224</v>
      </c>
      <c r="D228" s="118" t="s">
        <v>200</v>
      </c>
      <c r="E228" s="126">
        <v>5244</v>
      </c>
      <c r="F228" s="126">
        <v>1706953200</v>
      </c>
      <c r="G228" s="126">
        <v>13680</v>
      </c>
      <c r="H228" s="113" t="s">
        <v>61</v>
      </c>
      <c r="I228" s="113" t="s">
        <v>173</v>
      </c>
      <c r="J228" s="119">
        <v>1</v>
      </c>
      <c r="K228" s="132">
        <v>57158</v>
      </c>
      <c r="L228" s="128">
        <v>76024</v>
      </c>
      <c r="M228" s="130">
        <v>27.48</v>
      </c>
      <c r="N228" s="130">
        <v>36.549999999999997</v>
      </c>
      <c r="O228" s="129" t="s">
        <v>444</v>
      </c>
      <c r="P228" s="130"/>
      <c r="Q228" s="107">
        <v>10</v>
      </c>
      <c r="R228" s="107">
        <v>40</v>
      </c>
      <c r="S228" s="107" t="s">
        <v>55</v>
      </c>
      <c r="T228" s="107" t="s">
        <v>28</v>
      </c>
      <c r="U228" s="107" t="s">
        <v>444</v>
      </c>
      <c r="V228" s="107" t="s">
        <v>56</v>
      </c>
      <c r="W228" s="107" t="s">
        <v>55</v>
      </c>
      <c r="X228" s="107" t="s">
        <v>30</v>
      </c>
      <c r="Y228" s="107" t="s">
        <v>55</v>
      </c>
      <c r="Z228" s="107" t="s">
        <v>56</v>
      </c>
      <c r="AA228" s="107" t="s">
        <v>35</v>
      </c>
      <c r="AB228" s="107" t="s">
        <v>56</v>
      </c>
      <c r="AC228" s="107" t="s">
        <v>225</v>
      </c>
      <c r="AD228" s="107" t="s">
        <v>56</v>
      </c>
      <c r="AE228" s="107" t="s">
        <v>56</v>
      </c>
      <c r="AF228" s="107" t="s">
        <v>225</v>
      </c>
      <c r="AG228" s="107" t="s">
        <v>225</v>
      </c>
      <c r="AH228" s="107" t="s">
        <v>225</v>
      </c>
      <c r="AI228" s="107" t="s">
        <v>225</v>
      </c>
      <c r="AJ228" s="107" t="s">
        <v>225</v>
      </c>
      <c r="AK228" s="107" t="s">
        <v>225</v>
      </c>
      <c r="AL228" s="107" t="s">
        <v>56</v>
      </c>
      <c r="AM228" s="107" t="s">
        <v>225</v>
      </c>
      <c r="AN228" s="107" t="s">
        <v>225</v>
      </c>
      <c r="AO228" s="107" t="s">
        <v>225</v>
      </c>
      <c r="AP228" s="107" t="s">
        <v>56</v>
      </c>
      <c r="AQ228" s="107" t="s">
        <v>56</v>
      </c>
      <c r="AR228" s="107" t="s">
        <v>225</v>
      </c>
      <c r="AS228" s="107" t="s">
        <v>225</v>
      </c>
      <c r="AT228" s="107" t="s">
        <v>225</v>
      </c>
      <c r="AU228" s="107" t="s">
        <v>225</v>
      </c>
      <c r="AV228" s="107" t="s">
        <v>225</v>
      </c>
      <c r="AW228" s="105"/>
      <c r="AX228" s="105"/>
      <c r="AY228" s="105"/>
      <c r="AZ228" s="105"/>
      <c r="BA228" s="105"/>
    </row>
    <row r="229" spans="1:289" s="108" customFormat="1" ht="15.75" x14ac:dyDescent="0.25">
      <c r="A229" s="80" t="s">
        <v>439</v>
      </c>
      <c r="B229" s="124">
        <v>5</v>
      </c>
      <c r="C229" s="107" t="s">
        <v>223</v>
      </c>
      <c r="D229" s="116" t="s">
        <v>76</v>
      </c>
      <c r="E229" s="125">
        <v>10500</v>
      </c>
      <c r="F229" s="125">
        <v>3423524400</v>
      </c>
      <c r="G229" s="125">
        <v>12000</v>
      </c>
      <c r="H229" s="120" t="s">
        <v>0</v>
      </c>
      <c r="I229" s="121" t="s">
        <v>177</v>
      </c>
      <c r="J229" s="107">
        <v>1</v>
      </c>
      <c r="K229" s="131">
        <v>78770</v>
      </c>
      <c r="L229" s="127">
        <v>103584</v>
      </c>
      <c r="M229" s="129">
        <v>37.869999999999997</v>
      </c>
      <c r="N229" s="129">
        <v>49.8</v>
      </c>
      <c r="O229" s="130"/>
      <c r="P229" s="130"/>
      <c r="Q229" s="107">
        <v>8</v>
      </c>
      <c r="R229" s="107">
        <v>40</v>
      </c>
      <c r="S229" s="107" t="s">
        <v>38</v>
      </c>
      <c r="T229" s="107" t="s">
        <v>28</v>
      </c>
      <c r="U229" s="107" t="s">
        <v>38</v>
      </c>
      <c r="V229" s="107" t="s">
        <v>38</v>
      </c>
      <c r="W229" s="107" t="s">
        <v>55</v>
      </c>
      <c r="X229" s="107" t="s">
        <v>38</v>
      </c>
      <c r="Y229" s="107" t="s">
        <v>55</v>
      </c>
      <c r="Z229" s="107" t="s">
        <v>38</v>
      </c>
      <c r="AA229" s="107" t="s">
        <v>35</v>
      </c>
      <c r="AB229" s="107" t="s">
        <v>225</v>
      </c>
      <c r="AC229" s="107" t="s">
        <v>55</v>
      </c>
      <c r="AD229" s="107" t="s">
        <v>38</v>
      </c>
      <c r="AE229" s="107" t="s">
        <v>225</v>
      </c>
      <c r="AF229" s="107" t="s">
        <v>38</v>
      </c>
      <c r="AG229" s="107" t="s">
        <v>38</v>
      </c>
      <c r="AH229" s="107" t="s">
        <v>38</v>
      </c>
      <c r="AI229" s="107" t="s">
        <v>38</v>
      </c>
      <c r="AJ229" s="107" t="s">
        <v>55</v>
      </c>
      <c r="AK229" s="107" t="s">
        <v>38</v>
      </c>
      <c r="AL229" s="107" t="s">
        <v>225</v>
      </c>
      <c r="AM229" s="107" t="s">
        <v>38</v>
      </c>
      <c r="AN229" s="107" t="s">
        <v>38</v>
      </c>
      <c r="AO229" s="107" t="s">
        <v>55</v>
      </c>
      <c r="AP229" s="107" t="s">
        <v>225</v>
      </c>
      <c r="AQ229" s="107" t="s">
        <v>38</v>
      </c>
      <c r="AR229" s="107" t="s">
        <v>55</v>
      </c>
      <c r="AS229" s="107" t="s">
        <v>38</v>
      </c>
      <c r="AT229" s="107" t="s">
        <v>38</v>
      </c>
      <c r="AU229" s="107" t="s">
        <v>225</v>
      </c>
      <c r="AV229" s="107" t="s">
        <v>55</v>
      </c>
      <c r="AW229" s="105"/>
      <c r="AX229" s="105"/>
      <c r="AY229" s="105"/>
      <c r="AZ229" s="105"/>
      <c r="BA229" s="105"/>
    </row>
    <row r="230" spans="1:289" s="108" customFormat="1" ht="15.75" x14ac:dyDescent="0.25">
      <c r="A230" s="80" t="s">
        <v>439</v>
      </c>
      <c r="B230" s="124">
        <v>5</v>
      </c>
      <c r="C230" s="107" t="s">
        <v>223</v>
      </c>
      <c r="D230" s="116" t="s">
        <v>76</v>
      </c>
      <c r="E230" s="125">
        <v>10500</v>
      </c>
      <c r="F230" s="125">
        <v>3423524400</v>
      </c>
      <c r="G230" s="125">
        <v>12000</v>
      </c>
      <c r="H230" s="109" t="s">
        <v>39</v>
      </c>
      <c r="I230" s="109" t="s">
        <v>177</v>
      </c>
      <c r="J230" s="107">
        <v>0</v>
      </c>
      <c r="K230" s="131">
        <v>58282</v>
      </c>
      <c r="L230" s="127">
        <v>78520</v>
      </c>
      <c r="M230" s="129">
        <v>28.02</v>
      </c>
      <c r="N230" s="129">
        <v>37.75</v>
      </c>
      <c r="O230" s="129"/>
      <c r="P230" s="129"/>
      <c r="Q230" s="107">
        <v>9</v>
      </c>
      <c r="R230" s="107">
        <v>40</v>
      </c>
      <c r="S230" s="107" t="s">
        <v>38</v>
      </c>
      <c r="T230" s="107" t="s">
        <v>29</v>
      </c>
      <c r="U230" s="107" t="s">
        <v>38</v>
      </c>
      <c r="V230" s="107" t="s">
        <v>55</v>
      </c>
      <c r="W230" s="107" t="s">
        <v>55</v>
      </c>
      <c r="X230" s="107" t="s">
        <v>38</v>
      </c>
      <c r="Y230" s="107" t="s">
        <v>55</v>
      </c>
      <c r="Z230" s="107" t="s">
        <v>38</v>
      </c>
      <c r="AA230" s="107" t="s">
        <v>35</v>
      </c>
      <c r="AB230" s="107" t="s">
        <v>38</v>
      </c>
      <c r="AC230" s="107" t="s">
        <v>55</v>
      </c>
      <c r="AD230" s="107" t="s">
        <v>38</v>
      </c>
      <c r="AE230" s="107" t="s">
        <v>38</v>
      </c>
      <c r="AF230" s="107" t="s">
        <v>38</v>
      </c>
      <c r="AG230" s="107" t="s">
        <v>38</v>
      </c>
      <c r="AH230" s="107" t="s">
        <v>225</v>
      </c>
      <c r="AI230" s="107" t="s">
        <v>225</v>
      </c>
      <c r="AJ230" s="107" t="s">
        <v>55</v>
      </c>
      <c r="AK230" s="107" t="s">
        <v>225</v>
      </c>
      <c r="AL230" s="107" t="s">
        <v>38</v>
      </c>
      <c r="AM230" s="107" t="s">
        <v>38</v>
      </c>
      <c r="AN230" s="107" t="s">
        <v>38</v>
      </c>
      <c r="AO230" s="107" t="s">
        <v>55</v>
      </c>
      <c r="AP230" s="107" t="s">
        <v>38</v>
      </c>
      <c r="AQ230" s="107" t="s">
        <v>38</v>
      </c>
      <c r="AR230" s="107" t="s">
        <v>55</v>
      </c>
      <c r="AS230" s="107" t="s">
        <v>38</v>
      </c>
      <c r="AT230" s="107" t="s">
        <v>38</v>
      </c>
      <c r="AU230" s="107" t="s">
        <v>38</v>
      </c>
      <c r="AV230" s="107" t="s">
        <v>55</v>
      </c>
      <c r="AW230" s="105"/>
      <c r="AX230" s="105"/>
      <c r="AY230" s="105"/>
      <c r="AZ230" s="105"/>
      <c r="BA230" s="105"/>
    </row>
    <row r="231" spans="1:289" s="106" customFormat="1" ht="15.75" x14ac:dyDescent="0.25">
      <c r="A231" s="80" t="s">
        <v>439</v>
      </c>
      <c r="B231" s="124">
        <v>5</v>
      </c>
      <c r="C231" s="107" t="s">
        <v>223</v>
      </c>
      <c r="D231" s="116" t="s">
        <v>76</v>
      </c>
      <c r="E231" s="125">
        <v>10500</v>
      </c>
      <c r="F231" s="125">
        <v>3423524400</v>
      </c>
      <c r="G231" s="125">
        <v>12000</v>
      </c>
      <c r="H231" s="109" t="s">
        <v>77</v>
      </c>
      <c r="I231" s="109" t="s">
        <v>174</v>
      </c>
      <c r="J231" s="107">
        <v>1</v>
      </c>
      <c r="K231" s="131">
        <v>45323</v>
      </c>
      <c r="L231" s="127">
        <v>62712</v>
      </c>
      <c r="M231" s="129">
        <v>21.79</v>
      </c>
      <c r="N231" s="129">
        <v>30.15</v>
      </c>
      <c r="O231" s="129"/>
      <c r="P231" s="129"/>
      <c r="Q231" s="119">
        <v>9</v>
      </c>
      <c r="R231" s="119">
        <v>40</v>
      </c>
      <c r="S231" s="119" t="s">
        <v>55</v>
      </c>
      <c r="T231" s="119" t="s">
        <v>55</v>
      </c>
      <c r="U231" s="119"/>
      <c r="V231" s="119" t="s">
        <v>55</v>
      </c>
      <c r="W231" s="119" t="s">
        <v>38</v>
      </c>
      <c r="X231" s="119" t="s">
        <v>31</v>
      </c>
      <c r="Y231" s="119" t="s">
        <v>55</v>
      </c>
      <c r="Z231" s="119"/>
      <c r="AA231" s="119" t="s">
        <v>35</v>
      </c>
      <c r="AB231" s="119"/>
      <c r="AC231" s="119" t="s">
        <v>55</v>
      </c>
      <c r="AD231" s="119" t="s">
        <v>55</v>
      </c>
      <c r="AE231" s="119" t="s">
        <v>55</v>
      </c>
      <c r="AF231" s="119"/>
      <c r="AG231" s="119" t="s">
        <v>55</v>
      </c>
      <c r="AH231" s="119" t="s">
        <v>55</v>
      </c>
      <c r="AI231" s="119" t="s">
        <v>55</v>
      </c>
      <c r="AJ231" s="119"/>
      <c r="AK231" s="119" t="s">
        <v>55</v>
      </c>
      <c r="AL231" s="119" t="s">
        <v>55</v>
      </c>
      <c r="AM231" s="119" t="s">
        <v>55</v>
      </c>
      <c r="AN231" s="119" t="s">
        <v>55</v>
      </c>
      <c r="AO231" s="119" t="s">
        <v>55</v>
      </c>
      <c r="AP231" s="119" t="s">
        <v>55</v>
      </c>
      <c r="AQ231" s="119" t="s">
        <v>55</v>
      </c>
      <c r="AR231" s="119" t="s">
        <v>55</v>
      </c>
      <c r="AS231" s="119"/>
      <c r="AT231" s="119" t="s">
        <v>55</v>
      </c>
      <c r="AU231" s="119"/>
      <c r="AV231" s="119"/>
      <c r="AW231" s="16"/>
      <c r="AX231" s="16"/>
      <c r="AY231" s="16"/>
      <c r="AZ231" s="16"/>
      <c r="BA231" s="16"/>
    </row>
    <row r="232" spans="1:289" s="106" customFormat="1" ht="15.75" x14ac:dyDescent="0.25">
      <c r="A232" s="80" t="s">
        <v>439</v>
      </c>
      <c r="B232" s="124">
        <v>5</v>
      </c>
      <c r="C232" s="107" t="s">
        <v>223</v>
      </c>
      <c r="D232" s="116" t="s">
        <v>76</v>
      </c>
      <c r="E232" s="125">
        <v>10500</v>
      </c>
      <c r="F232" s="125">
        <v>3423524400</v>
      </c>
      <c r="G232" s="125">
        <v>12000</v>
      </c>
      <c r="H232" s="109" t="s">
        <v>88</v>
      </c>
      <c r="I232" s="109" t="s">
        <v>173</v>
      </c>
      <c r="J232" s="107">
        <v>0</v>
      </c>
      <c r="K232" s="131">
        <v>47091</v>
      </c>
      <c r="L232" s="127">
        <v>64854</v>
      </c>
      <c r="M232" s="129">
        <v>22.64</v>
      </c>
      <c r="N232" s="129">
        <v>31.18</v>
      </c>
      <c r="O232" s="129"/>
      <c r="P232" s="129"/>
      <c r="Q232" s="119">
        <v>9</v>
      </c>
      <c r="R232" s="119">
        <v>40</v>
      </c>
      <c r="S232" s="119" t="s">
        <v>55</v>
      </c>
      <c r="T232" s="119" t="s">
        <v>55</v>
      </c>
      <c r="U232" s="119"/>
      <c r="V232" s="119" t="s">
        <v>55</v>
      </c>
      <c r="W232" s="119"/>
      <c r="X232" s="119"/>
      <c r="Y232" s="119" t="s">
        <v>55</v>
      </c>
      <c r="Z232" s="119"/>
      <c r="AA232" s="119" t="s">
        <v>35</v>
      </c>
      <c r="AB232" s="119" t="s">
        <v>55</v>
      </c>
      <c r="AC232" s="119" t="s">
        <v>55</v>
      </c>
      <c r="AD232" s="119" t="s">
        <v>55</v>
      </c>
      <c r="AE232" s="119" t="s">
        <v>55</v>
      </c>
      <c r="AF232" s="119"/>
      <c r="AG232" s="119" t="s">
        <v>55</v>
      </c>
      <c r="AH232" s="119" t="s">
        <v>55</v>
      </c>
      <c r="AI232" s="119" t="s">
        <v>55</v>
      </c>
      <c r="AJ232" s="119" t="s">
        <v>55</v>
      </c>
      <c r="AK232" s="119" t="s">
        <v>55</v>
      </c>
      <c r="AL232" s="119" t="s">
        <v>55</v>
      </c>
      <c r="AM232" s="119" t="s">
        <v>55</v>
      </c>
      <c r="AN232" s="119" t="s">
        <v>55</v>
      </c>
      <c r="AO232" s="119" t="s">
        <v>55</v>
      </c>
      <c r="AP232" s="119" t="s">
        <v>55</v>
      </c>
      <c r="AQ232" s="119" t="s">
        <v>55</v>
      </c>
      <c r="AR232" s="119" t="s">
        <v>55</v>
      </c>
      <c r="AS232" s="119"/>
      <c r="AT232" s="119" t="s">
        <v>55</v>
      </c>
      <c r="AU232" s="119" t="s">
        <v>55</v>
      </c>
      <c r="AV232" s="119" t="s">
        <v>55</v>
      </c>
      <c r="AW232" s="16"/>
      <c r="AX232" s="16"/>
      <c r="AY232" s="16"/>
      <c r="AZ232" s="16"/>
      <c r="BA232" s="16"/>
    </row>
    <row r="233" spans="1:289" s="106" customFormat="1" ht="15.75" x14ac:dyDescent="0.25">
      <c r="A233" s="80" t="s">
        <v>439</v>
      </c>
      <c r="B233" s="124">
        <v>5</v>
      </c>
      <c r="C233" s="107" t="s">
        <v>223</v>
      </c>
      <c r="D233" s="116" t="s">
        <v>76</v>
      </c>
      <c r="E233" s="125">
        <v>10500</v>
      </c>
      <c r="F233" s="125">
        <v>3423524400</v>
      </c>
      <c r="G233" s="125">
        <v>12000</v>
      </c>
      <c r="H233" s="109" t="s">
        <v>122</v>
      </c>
      <c r="I233" s="121" t="s">
        <v>173</v>
      </c>
      <c r="J233" s="107">
        <v>0</v>
      </c>
      <c r="K233" s="131">
        <v>55682</v>
      </c>
      <c r="L233" s="127">
        <v>75358</v>
      </c>
      <c r="M233" s="129">
        <v>26.77</v>
      </c>
      <c r="N233" s="129">
        <v>36.229999999999997</v>
      </c>
      <c r="O233" s="129"/>
      <c r="P233" s="129"/>
      <c r="Q233" s="119" t="s">
        <v>70</v>
      </c>
      <c r="R233" s="119">
        <v>40</v>
      </c>
      <c r="S233" s="119" t="s">
        <v>55</v>
      </c>
      <c r="T233" s="119" t="s">
        <v>55</v>
      </c>
      <c r="U233" s="119"/>
      <c r="V233" s="119" t="s">
        <v>55</v>
      </c>
      <c r="W233" s="119"/>
      <c r="X233" s="119"/>
      <c r="Y233" s="119" t="s">
        <v>55</v>
      </c>
      <c r="Z233" s="119"/>
      <c r="AA233" s="119" t="s">
        <v>35</v>
      </c>
      <c r="AB233" s="119"/>
      <c r="AC233" s="119"/>
      <c r="AD233" s="119"/>
      <c r="AE233" s="119"/>
      <c r="AF233" s="119" t="s">
        <v>55</v>
      </c>
      <c r="AG233" s="119" t="s">
        <v>55</v>
      </c>
      <c r="AH233" s="119" t="s">
        <v>55</v>
      </c>
      <c r="AI233" s="119" t="s">
        <v>55</v>
      </c>
      <c r="AJ233" s="119" t="s">
        <v>55</v>
      </c>
      <c r="AK233" s="119" t="s">
        <v>55</v>
      </c>
      <c r="AL233" s="119"/>
      <c r="AM233" s="119"/>
      <c r="AN233" s="119"/>
      <c r="AO233" s="119" t="s">
        <v>55</v>
      </c>
      <c r="AP233" s="119"/>
      <c r="AQ233" s="119"/>
      <c r="AR233" s="119" t="s">
        <v>55</v>
      </c>
      <c r="AS233" s="119"/>
      <c r="AT233" s="119"/>
      <c r="AU233" s="119"/>
      <c r="AV233" s="119" t="s">
        <v>55</v>
      </c>
      <c r="AW233" s="16"/>
      <c r="AX233" s="16"/>
      <c r="AY233" s="16"/>
      <c r="AZ233" s="16"/>
      <c r="BA233" s="16"/>
    </row>
    <row r="234" spans="1:289" s="104" customFormat="1" ht="15.75" x14ac:dyDescent="0.25">
      <c r="A234" s="80" t="s">
        <v>439</v>
      </c>
      <c r="B234" s="124">
        <v>5</v>
      </c>
      <c r="C234" s="107" t="s">
        <v>223</v>
      </c>
      <c r="D234" s="117" t="s">
        <v>76</v>
      </c>
      <c r="E234" s="125">
        <v>10500</v>
      </c>
      <c r="F234" s="125">
        <v>3423524400</v>
      </c>
      <c r="G234" s="125">
        <v>12000</v>
      </c>
      <c r="H234" s="120" t="s">
        <v>268</v>
      </c>
      <c r="I234" s="109" t="s">
        <v>173</v>
      </c>
      <c r="J234" s="107">
        <v>3</v>
      </c>
      <c r="K234" s="131">
        <v>51043</v>
      </c>
      <c r="L234" s="127">
        <v>69701</v>
      </c>
      <c r="M234" s="129">
        <v>24.54</v>
      </c>
      <c r="N234" s="129">
        <v>33.51</v>
      </c>
      <c r="O234" s="129"/>
      <c r="P234" s="129"/>
      <c r="Q234" s="107">
        <v>9</v>
      </c>
      <c r="R234" s="107">
        <v>35</v>
      </c>
      <c r="S234" s="107" t="s">
        <v>55</v>
      </c>
      <c r="T234" s="110" t="s">
        <v>28</v>
      </c>
      <c r="U234" s="107"/>
      <c r="V234" s="107" t="s">
        <v>55</v>
      </c>
      <c r="W234" s="107" t="s">
        <v>55</v>
      </c>
      <c r="X234" s="107"/>
      <c r="Y234" s="107" t="s">
        <v>55</v>
      </c>
      <c r="Z234" s="107"/>
      <c r="AA234" s="107" t="s">
        <v>35</v>
      </c>
      <c r="AB234" s="107" t="s">
        <v>55</v>
      </c>
      <c r="AC234" s="107"/>
      <c r="AD234" s="107" t="s">
        <v>55</v>
      </c>
      <c r="AE234" s="107"/>
      <c r="AF234" s="107" t="s">
        <v>55</v>
      </c>
      <c r="AG234" s="107" t="s">
        <v>38</v>
      </c>
      <c r="AH234" s="107" t="s">
        <v>55</v>
      </c>
      <c r="AI234" s="107" t="s">
        <v>55</v>
      </c>
      <c r="AJ234" s="107" t="s">
        <v>55</v>
      </c>
      <c r="AK234" s="107" t="s">
        <v>55</v>
      </c>
      <c r="AL234" s="107"/>
      <c r="AM234" s="107"/>
      <c r="AN234" s="107"/>
      <c r="AO234" s="107"/>
      <c r="AP234" s="107"/>
      <c r="AQ234" s="107"/>
      <c r="AR234" s="107" t="s">
        <v>55</v>
      </c>
      <c r="AS234" s="107"/>
      <c r="AT234" s="107"/>
      <c r="AU234" s="107"/>
      <c r="AV234" s="107" t="s">
        <v>55</v>
      </c>
      <c r="AW234" s="105"/>
      <c r="AX234" s="105"/>
      <c r="AY234" s="105"/>
      <c r="AZ234" s="105"/>
      <c r="BA234" s="105"/>
    </row>
    <row r="235" spans="1:289" s="104" customFormat="1" ht="15.75" x14ac:dyDescent="0.25">
      <c r="A235" s="80" t="s">
        <v>439</v>
      </c>
      <c r="B235" s="26">
        <v>5</v>
      </c>
      <c r="C235" s="119" t="s">
        <v>223</v>
      </c>
      <c r="D235" s="118" t="s">
        <v>108</v>
      </c>
      <c r="E235" s="126">
        <v>10516</v>
      </c>
      <c r="F235" s="126">
        <v>3215533100</v>
      </c>
      <c r="G235" s="126">
        <v>9946</v>
      </c>
      <c r="H235" s="18" t="s">
        <v>0</v>
      </c>
      <c r="I235" s="113" t="s">
        <v>177</v>
      </c>
      <c r="J235" s="119">
        <v>1</v>
      </c>
      <c r="K235" s="132">
        <f>M235*2080</f>
        <v>79040</v>
      </c>
      <c r="L235" s="132">
        <f>N235*2080</f>
        <v>107972.79999999999</v>
      </c>
      <c r="M235" s="130">
        <v>38</v>
      </c>
      <c r="N235" s="130">
        <v>51.91</v>
      </c>
      <c r="O235" s="129" t="s">
        <v>282</v>
      </c>
      <c r="P235" s="129"/>
      <c r="Q235" s="107">
        <v>12</v>
      </c>
      <c r="R235" s="107">
        <v>40</v>
      </c>
      <c r="S235" s="107" t="s">
        <v>55</v>
      </c>
      <c r="T235" s="110" t="s">
        <v>29</v>
      </c>
      <c r="U235" s="107" t="s">
        <v>56</v>
      </c>
      <c r="V235" s="107" t="s">
        <v>55</v>
      </c>
      <c r="W235" s="107" t="s">
        <v>55</v>
      </c>
      <c r="X235" s="107" t="s">
        <v>31</v>
      </c>
      <c r="Y235" s="107" t="s">
        <v>55</v>
      </c>
      <c r="Z235" s="107"/>
      <c r="AA235" s="107" t="s">
        <v>35</v>
      </c>
      <c r="AB235" s="107" t="s">
        <v>55</v>
      </c>
      <c r="AC235" s="119" t="s">
        <v>55</v>
      </c>
      <c r="AD235" s="119" t="s">
        <v>55</v>
      </c>
      <c r="AE235" s="119" t="s">
        <v>55</v>
      </c>
      <c r="AF235" s="119" t="s">
        <v>55</v>
      </c>
      <c r="AG235" s="119" t="s">
        <v>55</v>
      </c>
      <c r="AH235" s="107" t="s">
        <v>55</v>
      </c>
      <c r="AI235" s="107" t="s">
        <v>55</v>
      </c>
      <c r="AJ235" s="107" t="s">
        <v>55</v>
      </c>
      <c r="AK235" s="107" t="s">
        <v>55</v>
      </c>
      <c r="AL235" s="119" t="s">
        <v>55</v>
      </c>
      <c r="AM235" s="119" t="s">
        <v>55</v>
      </c>
      <c r="AN235" s="119" t="s">
        <v>55</v>
      </c>
      <c r="AO235" s="119" t="s">
        <v>55</v>
      </c>
      <c r="AP235" s="119" t="s">
        <v>55</v>
      </c>
      <c r="AQ235" s="107" t="s">
        <v>55</v>
      </c>
      <c r="AR235" s="107" t="s">
        <v>55</v>
      </c>
      <c r="AS235" s="119" t="s">
        <v>55</v>
      </c>
      <c r="AT235" s="119" t="s">
        <v>55</v>
      </c>
      <c r="AU235" s="107"/>
      <c r="AV235" s="107" t="s">
        <v>55</v>
      </c>
      <c r="AW235" s="105"/>
      <c r="AX235" s="105"/>
      <c r="AY235" s="105"/>
      <c r="AZ235" s="105"/>
      <c r="BA235" s="105"/>
    </row>
    <row r="236" spans="1:289" s="104" customFormat="1" ht="15.75" x14ac:dyDescent="0.25">
      <c r="A236" s="81" t="s">
        <v>439</v>
      </c>
      <c r="B236" s="26">
        <v>5</v>
      </c>
      <c r="C236" s="119" t="s">
        <v>223</v>
      </c>
      <c r="D236" s="118" t="s">
        <v>108</v>
      </c>
      <c r="E236" s="126">
        <v>10516</v>
      </c>
      <c r="F236" s="126">
        <v>3215533100</v>
      </c>
      <c r="G236" s="126">
        <v>9946</v>
      </c>
      <c r="H236" s="18" t="s">
        <v>61</v>
      </c>
      <c r="I236" s="113" t="s">
        <v>173</v>
      </c>
      <c r="J236" s="119">
        <v>4</v>
      </c>
      <c r="K236" s="132">
        <f>M236*2080</f>
        <v>50856</v>
      </c>
      <c r="L236" s="132">
        <f>N236*2080</f>
        <v>69472</v>
      </c>
      <c r="M236" s="130">
        <v>24.45</v>
      </c>
      <c r="N236" s="130">
        <v>33.4</v>
      </c>
      <c r="O236" s="130" t="s">
        <v>282</v>
      </c>
      <c r="P236" s="130"/>
      <c r="Q236" s="119">
        <v>12</v>
      </c>
      <c r="R236" s="119">
        <v>40</v>
      </c>
      <c r="S236" s="119" t="s">
        <v>55</v>
      </c>
      <c r="T236" s="119" t="s">
        <v>55</v>
      </c>
      <c r="U236" s="119" t="s">
        <v>56</v>
      </c>
      <c r="V236" s="119" t="s">
        <v>55</v>
      </c>
      <c r="W236" s="119" t="s">
        <v>55</v>
      </c>
      <c r="X236" s="119"/>
      <c r="Y236" s="119" t="s">
        <v>55</v>
      </c>
      <c r="Z236" s="119"/>
      <c r="AA236" s="119" t="s">
        <v>35</v>
      </c>
      <c r="AB236" s="119"/>
      <c r="AC236" s="111"/>
      <c r="AD236" s="111"/>
      <c r="AE236" s="111"/>
      <c r="AF236" s="111"/>
      <c r="AG236" s="111"/>
      <c r="AH236" s="119" t="s">
        <v>55</v>
      </c>
      <c r="AI236" s="119" t="s">
        <v>55</v>
      </c>
      <c r="AJ236" s="119" t="s">
        <v>55</v>
      </c>
      <c r="AK236" s="119" t="s">
        <v>55</v>
      </c>
      <c r="AL236" s="111"/>
      <c r="AM236" s="111"/>
      <c r="AN236" s="111"/>
      <c r="AO236" s="111"/>
      <c r="AP236" s="111"/>
      <c r="AQ236" s="119"/>
      <c r="AR236" s="119" t="s">
        <v>55</v>
      </c>
      <c r="AS236" s="111"/>
      <c r="AT236" s="111"/>
      <c r="AU236" s="119"/>
      <c r="AV236" s="119" t="s">
        <v>55</v>
      </c>
      <c r="AW236" s="108"/>
      <c r="AX236" s="108"/>
      <c r="AY236" s="108"/>
      <c r="AZ236" s="108"/>
      <c r="BA236" s="108"/>
      <c r="BB236" s="108"/>
      <c r="BC236" s="108"/>
      <c r="BD236" s="108"/>
      <c r="BE236" s="108"/>
    </row>
    <row r="237" spans="1:289" ht="15.75" x14ac:dyDescent="0.25">
      <c r="A237" s="81" t="s">
        <v>439</v>
      </c>
      <c r="B237" s="25">
        <v>5</v>
      </c>
      <c r="C237" s="3" t="s">
        <v>223</v>
      </c>
      <c r="D237" s="20" t="s">
        <v>159</v>
      </c>
      <c r="E237" s="27">
        <v>6000</v>
      </c>
      <c r="F237" s="27">
        <v>2181046500</v>
      </c>
      <c r="G237" s="27">
        <v>5800</v>
      </c>
      <c r="H237" s="184" t="s">
        <v>0</v>
      </c>
      <c r="I237" s="176" t="s">
        <v>177</v>
      </c>
      <c r="J237" s="190">
        <v>1</v>
      </c>
      <c r="K237" s="209">
        <v>63000</v>
      </c>
      <c r="L237" s="201">
        <v>89422</v>
      </c>
      <c r="M237" s="205">
        <v>34.619999999999997</v>
      </c>
      <c r="N237" s="205">
        <v>49.13</v>
      </c>
      <c r="O237" s="205" t="s">
        <v>282</v>
      </c>
      <c r="P237" s="205"/>
      <c r="Q237" s="190" t="s">
        <v>70</v>
      </c>
      <c r="R237" s="190">
        <v>35</v>
      </c>
      <c r="S237" s="190" t="s">
        <v>38</v>
      </c>
      <c r="T237" s="190" t="s">
        <v>360</v>
      </c>
      <c r="U237" s="190" t="s">
        <v>55</v>
      </c>
      <c r="V237" s="190" t="s">
        <v>55</v>
      </c>
      <c r="W237" s="190" t="s">
        <v>55</v>
      </c>
      <c r="X237" s="190" t="s">
        <v>31</v>
      </c>
      <c r="Y237" s="190" t="s">
        <v>55</v>
      </c>
      <c r="Z237" s="190"/>
      <c r="AA237" s="190" t="s">
        <v>35</v>
      </c>
      <c r="AB237" s="190" t="s">
        <v>55</v>
      </c>
      <c r="AC237" s="190" t="s">
        <v>55</v>
      </c>
      <c r="AD237" s="190" t="s">
        <v>55</v>
      </c>
      <c r="AE237" s="190" t="s">
        <v>55</v>
      </c>
      <c r="AF237" s="190" t="s">
        <v>55</v>
      </c>
      <c r="AG237" s="21" t="s">
        <v>55</v>
      </c>
      <c r="AH237" s="21" t="s">
        <v>55</v>
      </c>
      <c r="AI237" s="21" t="s">
        <v>55</v>
      </c>
      <c r="AJ237" s="21" t="s">
        <v>55</v>
      </c>
      <c r="AK237" s="21" t="s">
        <v>55</v>
      </c>
      <c r="AL237" s="21"/>
      <c r="AM237" s="21"/>
      <c r="AN237" s="21"/>
      <c r="AO237" s="21" t="s">
        <v>55</v>
      </c>
      <c r="AP237" s="21"/>
      <c r="AQ237" s="21"/>
      <c r="AR237" s="21" t="s">
        <v>55</v>
      </c>
      <c r="AS237" s="21" t="s">
        <v>55</v>
      </c>
      <c r="AT237" s="21"/>
      <c r="AU237" s="21"/>
      <c r="AV237" s="21" t="s">
        <v>55</v>
      </c>
      <c r="AW237" s="4"/>
      <c r="AX237" s="4"/>
      <c r="AY237" s="4"/>
      <c r="AZ237" s="4"/>
      <c r="BA237" s="4"/>
      <c r="BB237" s="4"/>
      <c r="BC237" s="4"/>
      <c r="BD237" s="4"/>
      <c r="BE237" s="4"/>
    </row>
    <row r="238" spans="1:289" s="162" customFormat="1" ht="15.75" x14ac:dyDescent="0.25">
      <c r="A238" s="81" t="s">
        <v>439</v>
      </c>
      <c r="B238" s="195">
        <v>5</v>
      </c>
      <c r="C238" s="165" t="s">
        <v>223</v>
      </c>
      <c r="D238" s="188" t="s">
        <v>159</v>
      </c>
      <c r="E238" s="197">
        <v>6000</v>
      </c>
      <c r="F238" s="197">
        <v>2181046500</v>
      </c>
      <c r="G238" s="197">
        <v>5800</v>
      </c>
      <c r="H238" s="184" t="s">
        <v>288</v>
      </c>
      <c r="I238" s="179" t="s">
        <v>173</v>
      </c>
      <c r="J238" s="190">
        <v>0</v>
      </c>
      <c r="K238" s="209">
        <v>46592</v>
      </c>
      <c r="L238" s="201">
        <v>60242</v>
      </c>
      <c r="M238" s="205">
        <v>25.6</v>
      </c>
      <c r="N238" s="205">
        <v>33.1</v>
      </c>
      <c r="O238" s="205"/>
      <c r="P238" s="205"/>
      <c r="Q238" s="190">
        <v>10</v>
      </c>
      <c r="R238" s="190">
        <v>35</v>
      </c>
      <c r="S238" s="190" t="s">
        <v>55</v>
      </c>
      <c r="T238" s="190" t="s">
        <v>28</v>
      </c>
      <c r="U238" s="190" t="s">
        <v>55</v>
      </c>
      <c r="V238" s="190" t="s">
        <v>55</v>
      </c>
      <c r="W238" s="190" t="s">
        <v>55</v>
      </c>
      <c r="X238" s="190"/>
      <c r="Y238" s="190" t="s">
        <v>55</v>
      </c>
      <c r="Z238" s="190" t="s">
        <v>32</v>
      </c>
      <c r="AA238" s="190" t="s">
        <v>35</v>
      </c>
      <c r="AB238" s="190"/>
      <c r="AC238" s="190"/>
      <c r="AD238" s="190"/>
      <c r="AE238" s="190"/>
      <c r="AF238" s="190"/>
      <c r="AG238" s="190"/>
      <c r="AH238" s="190"/>
      <c r="AI238" s="190"/>
      <c r="AJ238" s="190"/>
      <c r="AK238" s="190"/>
      <c r="AL238" s="190"/>
      <c r="AM238" s="190"/>
      <c r="AN238" s="190"/>
      <c r="AO238" s="190"/>
      <c r="AP238" s="190"/>
      <c r="AQ238" s="190"/>
      <c r="AR238" s="190"/>
      <c r="AS238" s="190"/>
      <c r="AT238" s="190"/>
      <c r="AU238" s="190"/>
      <c r="AV238" s="190"/>
      <c r="AW238" s="166"/>
      <c r="AX238" s="166"/>
      <c r="AY238" s="166"/>
      <c r="AZ238" s="166"/>
      <c r="BA238" s="166"/>
      <c r="BB238" s="166"/>
      <c r="BC238" s="166"/>
      <c r="BD238" s="166"/>
      <c r="BE238" s="166"/>
    </row>
    <row r="239" spans="1:289" s="162" customFormat="1" ht="15.75" x14ac:dyDescent="0.25">
      <c r="A239" s="81" t="s">
        <v>439</v>
      </c>
      <c r="B239" s="195">
        <v>5</v>
      </c>
      <c r="C239" s="165" t="s">
        <v>223</v>
      </c>
      <c r="D239" s="188" t="s">
        <v>159</v>
      </c>
      <c r="E239" s="197">
        <v>6000</v>
      </c>
      <c r="F239" s="197">
        <v>2181046500</v>
      </c>
      <c r="G239" s="197">
        <v>5800</v>
      </c>
      <c r="H239" s="184" t="s">
        <v>289</v>
      </c>
      <c r="I239" s="179" t="s">
        <v>173</v>
      </c>
      <c r="J239" s="190">
        <v>1</v>
      </c>
      <c r="K239" s="209">
        <v>44317</v>
      </c>
      <c r="L239" s="201">
        <v>57967</v>
      </c>
      <c r="M239" s="205">
        <v>24.35</v>
      </c>
      <c r="N239" s="205">
        <v>31.85</v>
      </c>
      <c r="O239" s="205"/>
      <c r="P239" s="205"/>
      <c r="Q239" s="190">
        <v>10</v>
      </c>
      <c r="R239" s="190">
        <v>35</v>
      </c>
      <c r="S239" s="190" t="s">
        <v>55</v>
      </c>
      <c r="T239" s="190" t="s">
        <v>29</v>
      </c>
      <c r="U239" s="190" t="s">
        <v>55</v>
      </c>
      <c r="V239" s="190" t="s">
        <v>55</v>
      </c>
      <c r="W239" s="190" t="s">
        <v>55</v>
      </c>
      <c r="X239" s="190" t="s">
        <v>38</v>
      </c>
      <c r="Y239" s="190" t="s">
        <v>55</v>
      </c>
      <c r="Z239" s="190" t="s">
        <v>32</v>
      </c>
      <c r="AA239" s="190" t="s">
        <v>35</v>
      </c>
      <c r="AB239" s="190" t="s">
        <v>38</v>
      </c>
      <c r="AC239" s="190"/>
      <c r="AD239" s="190"/>
      <c r="AE239" s="190"/>
      <c r="AF239" s="190"/>
      <c r="AG239" s="190"/>
      <c r="AH239" s="190"/>
      <c r="AI239" s="190"/>
      <c r="AJ239" s="190"/>
      <c r="AK239" s="190"/>
      <c r="AL239" s="190"/>
      <c r="AM239" s="190"/>
      <c r="AN239" s="190"/>
      <c r="AO239" s="190"/>
      <c r="AP239" s="190"/>
      <c r="AQ239" s="190"/>
      <c r="AR239" s="190"/>
      <c r="AS239" s="190"/>
      <c r="AT239" s="190"/>
      <c r="AU239" s="190"/>
      <c r="AV239" s="190"/>
      <c r="AW239" s="166"/>
      <c r="AX239" s="166"/>
      <c r="AY239" s="166"/>
      <c r="AZ239" s="166"/>
      <c r="BA239" s="166"/>
      <c r="BB239" s="166"/>
      <c r="BC239" s="166"/>
      <c r="BD239" s="166"/>
      <c r="BE239" s="166"/>
    </row>
    <row r="240" spans="1:289" ht="15.75" x14ac:dyDescent="0.25">
      <c r="A240" s="81" t="s">
        <v>439</v>
      </c>
      <c r="B240" s="25">
        <v>5</v>
      </c>
      <c r="C240" s="3" t="s">
        <v>223</v>
      </c>
      <c r="D240" s="19" t="s">
        <v>159</v>
      </c>
      <c r="E240" s="27">
        <v>6000</v>
      </c>
      <c r="F240" s="27">
        <v>2181046500</v>
      </c>
      <c r="G240" s="27">
        <v>5800</v>
      </c>
      <c r="H240" s="184" t="s">
        <v>461</v>
      </c>
      <c r="I240" s="179" t="s">
        <v>173</v>
      </c>
      <c r="J240" s="190">
        <v>1</v>
      </c>
      <c r="K240" s="209">
        <v>39731</v>
      </c>
      <c r="L240" s="201">
        <v>52016</v>
      </c>
      <c r="M240" s="205">
        <v>21.83</v>
      </c>
      <c r="N240" s="205">
        <v>28.58</v>
      </c>
      <c r="O240" s="205"/>
      <c r="P240" s="205"/>
      <c r="Q240" s="190">
        <v>10</v>
      </c>
      <c r="R240" s="190">
        <v>35</v>
      </c>
      <c r="S240" s="190" t="s">
        <v>55</v>
      </c>
      <c r="T240" s="190" t="s">
        <v>462</v>
      </c>
      <c r="U240" s="190" t="s">
        <v>55</v>
      </c>
      <c r="V240" s="190" t="s">
        <v>55</v>
      </c>
      <c r="W240" s="190" t="s">
        <v>55</v>
      </c>
      <c r="X240" s="190"/>
      <c r="Y240" s="190" t="s">
        <v>55</v>
      </c>
      <c r="Z240" s="190" t="s">
        <v>32</v>
      </c>
      <c r="AA240" s="190" t="s">
        <v>35</v>
      </c>
      <c r="AB240" s="190"/>
      <c r="AC240" s="190"/>
      <c r="AD240" s="190"/>
      <c r="AE240" s="190"/>
      <c r="AF240" s="190"/>
      <c r="AG240" s="3" t="s">
        <v>262</v>
      </c>
      <c r="AH240" s="3" t="s">
        <v>262</v>
      </c>
      <c r="AI240" s="3" t="s">
        <v>262</v>
      </c>
      <c r="AJ240" s="3" t="s">
        <v>262</v>
      </c>
      <c r="AK240" s="3" t="s">
        <v>262</v>
      </c>
      <c r="AL240" s="3"/>
      <c r="AM240" s="3"/>
      <c r="AN240" s="3"/>
      <c r="AO240" s="3" t="s">
        <v>262</v>
      </c>
      <c r="AP240" s="3" t="s">
        <v>262</v>
      </c>
      <c r="AQ240" s="3"/>
      <c r="AR240" s="3" t="s">
        <v>262</v>
      </c>
      <c r="AS240" s="3" t="s">
        <v>262</v>
      </c>
      <c r="AT240" s="3" t="s">
        <v>262</v>
      </c>
      <c r="AU240" s="3" t="s">
        <v>262</v>
      </c>
      <c r="AV240" s="3" t="s">
        <v>262</v>
      </c>
      <c r="AW240" s="4"/>
      <c r="AX240" s="4"/>
      <c r="AY240" s="4"/>
      <c r="AZ240" s="4"/>
      <c r="BA240" s="4"/>
      <c r="BB240" s="4"/>
      <c r="BC240" s="4"/>
      <c r="BD240" s="4"/>
      <c r="BE240" s="4"/>
    </row>
    <row r="241" spans="1:57" s="108" customFormat="1" ht="15.75" x14ac:dyDescent="0.25">
      <c r="A241" s="80" t="s">
        <v>439</v>
      </c>
      <c r="B241" s="124">
        <v>5</v>
      </c>
      <c r="C241" s="107" t="s">
        <v>223</v>
      </c>
      <c r="D241" s="117" t="s">
        <v>158</v>
      </c>
      <c r="E241" s="125">
        <v>16736</v>
      </c>
      <c r="F241" s="125">
        <v>6148335700</v>
      </c>
      <c r="G241" s="125">
        <v>25231</v>
      </c>
      <c r="H241" s="120" t="s">
        <v>0</v>
      </c>
      <c r="I241" s="109" t="s">
        <v>177</v>
      </c>
      <c r="J241" s="107">
        <v>1</v>
      </c>
      <c r="K241" s="131">
        <v>78229.56</v>
      </c>
      <c r="L241" s="127">
        <v>109521.38</v>
      </c>
      <c r="M241" s="133">
        <v>37.61</v>
      </c>
      <c r="N241" s="133">
        <v>52.65</v>
      </c>
      <c r="O241" s="129"/>
      <c r="P241" s="129"/>
      <c r="Q241" s="107">
        <v>10</v>
      </c>
      <c r="R241" s="107">
        <v>40</v>
      </c>
      <c r="S241" s="107" t="s">
        <v>38</v>
      </c>
      <c r="T241" s="107" t="s">
        <v>28</v>
      </c>
      <c r="U241" s="107"/>
      <c r="V241" s="107" t="s">
        <v>55</v>
      </c>
      <c r="W241" s="107" t="s">
        <v>55</v>
      </c>
      <c r="X241" s="107" t="s">
        <v>31</v>
      </c>
      <c r="Y241" s="107" t="s">
        <v>55</v>
      </c>
      <c r="Z241" s="107" t="s">
        <v>38</v>
      </c>
      <c r="AA241" s="107" t="s">
        <v>35</v>
      </c>
      <c r="AB241" s="107" t="s">
        <v>55</v>
      </c>
      <c r="AC241" s="107" t="s">
        <v>55</v>
      </c>
      <c r="AD241" s="107" t="s">
        <v>55</v>
      </c>
      <c r="AE241" s="107" t="s">
        <v>55</v>
      </c>
      <c r="AF241" s="107" t="s">
        <v>55</v>
      </c>
      <c r="AG241" s="107" t="s">
        <v>55</v>
      </c>
      <c r="AH241" s="107" t="s">
        <v>55</v>
      </c>
      <c r="AI241" s="107" t="s">
        <v>55</v>
      </c>
      <c r="AJ241" s="107" t="s">
        <v>55</v>
      </c>
      <c r="AK241" s="107" t="s">
        <v>55</v>
      </c>
      <c r="AL241" s="107" t="s">
        <v>55</v>
      </c>
      <c r="AM241" s="107" t="s">
        <v>55</v>
      </c>
      <c r="AN241" s="107" t="s">
        <v>55</v>
      </c>
      <c r="AO241" s="107" t="s">
        <v>55</v>
      </c>
      <c r="AP241" s="107" t="s">
        <v>55</v>
      </c>
      <c r="AQ241" s="107" t="s">
        <v>55</v>
      </c>
      <c r="AR241" s="107" t="s">
        <v>55</v>
      </c>
      <c r="AS241" s="107"/>
      <c r="AT241" s="107" t="s">
        <v>55</v>
      </c>
      <c r="AU241" s="107" t="s">
        <v>55</v>
      </c>
      <c r="AV241" s="107" t="s">
        <v>55</v>
      </c>
    </row>
    <row r="242" spans="1:57" s="108" customFormat="1" ht="15.75" x14ac:dyDescent="0.25">
      <c r="A242" s="80" t="s">
        <v>439</v>
      </c>
      <c r="B242" s="124">
        <v>5</v>
      </c>
      <c r="C242" s="107" t="s">
        <v>223</v>
      </c>
      <c r="D242" s="117" t="s">
        <v>158</v>
      </c>
      <c r="E242" s="125">
        <v>16736</v>
      </c>
      <c r="F242" s="125">
        <v>6148335700</v>
      </c>
      <c r="G242" s="125">
        <v>25231</v>
      </c>
      <c r="H242" s="120" t="s">
        <v>39</v>
      </c>
      <c r="I242" s="109" t="s">
        <v>177</v>
      </c>
      <c r="J242" s="107">
        <v>0</v>
      </c>
      <c r="K242" s="131">
        <v>61619.32</v>
      </c>
      <c r="L242" s="127">
        <v>86279.2</v>
      </c>
      <c r="M242" s="133">
        <v>29.63</v>
      </c>
      <c r="N242" s="133">
        <v>41.49</v>
      </c>
      <c r="O242" s="133"/>
      <c r="P242" s="133"/>
      <c r="Q242" s="107"/>
      <c r="R242" s="107">
        <v>40</v>
      </c>
      <c r="S242" s="107" t="s">
        <v>262</v>
      </c>
      <c r="T242" s="107" t="s">
        <v>262</v>
      </c>
      <c r="U242" s="107"/>
      <c r="V242" s="107" t="s">
        <v>262</v>
      </c>
      <c r="W242" s="107" t="s">
        <v>262</v>
      </c>
      <c r="X242" s="107" t="s">
        <v>31</v>
      </c>
      <c r="Y242" s="107" t="s">
        <v>262</v>
      </c>
      <c r="Z242" s="107" t="s">
        <v>38</v>
      </c>
      <c r="AA242" s="107" t="s">
        <v>35</v>
      </c>
      <c r="AB242" s="107"/>
      <c r="AC242" s="107" t="s">
        <v>262</v>
      </c>
      <c r="AD242" s="107" t="s">
        <v>262</v>
      </c>
      <c r="AE242" s="107" t="s">
        <v>262</v>
      </c>
      <c r="AF242" s="107" t="s">
        <v>262</v>
      </c>
      <c r="AG242" s="107" t="s">
        <v>262</v>
      </c>
      <c r="AH242" s="107" t="s">
        <v>262</v>
      </c>
      <c r="AI242" s="107" t="s">
        <v>262</v>
      </c>
      <c r="AJ242" s="107" t="s">
        <v>262</v>
      </c>
      <c r="AK242" s="107" t="s">
        <v>262</v>
      </c>
      <c r="AL242" s="107" t="s">
        <v>262</v>
      </c>
      <c r="AM242" s="107" t="s">
        <v>262</v>
      </c>
      <c r="AN242" s="107" t="s">
        <v>262</v>
      </c>
      <c r="AO242" s="107" t="s">
        <v>262</v>
      </c>
      <c r="AP242" s="107" t="s">
        <v>262</v>
      </c>
      <c r="AQ242" s="107" t="s">
        <v>262</v>
      </c>
      <c r="AR242" s="107" t="s">
        <v>262</v>
      </c>
      <c r="AS242" s="107" t="s">
        <v>262</v>
      </c>
      <c r="AT242" s="107" t="s">
        <v>262</v>
      </c>
      <c r="AU242" s="107" t="s">
        <v>262</v>
      </c>
      <c r="AV242" s="107" t="s">
        <v>262</v>
      </c>
    </row>
    <row r="243" spans="1:57" s="108" customFormat="1" ht="15.75" x14ac:dyDescent="0.25">
      <c r="A243" s="80" t="s">
        <v>439</v>
      </c>
      <c r="B243" s="124">
        <v>5</v>
      </c>
      <c r="C243" s="107" t="s">
        <v>223</v>
      </c>
      <c r="D243" s="117" t="s">
        <v>158</v>
      </c>
      <c r="E243" s="125">
        <v>16736</v>
      </c>
      <c r="F243" s="125">
        <v>6148335700</v>
      </c>
      <c r="G243" s="125">
        <v>25231</v>
      </c>
      <c r="H243" s="120" t="s">
        <v>60</v>
      </c>
      <c r="I243" s="109" t="s">
        <v>173</v>
      </c>
      <c r="J243" s="107">
        <v>1</v>
      </c>
      <c r="K243" s="131">
        <v>49545.599999999999</v>
      </c>
      <c r="L243" s="127">
        <v>69368</v>
      </c>
      <c r="M243" s="133">
        <v>23.82</v>
      </c>
      <c r="N243" s="133">
        <v>33.35</v>
      </c>
      <c r="O243" s="133"/>
      <c r="P243" s="133"/>
      <c r="Q243" s="107"/>
      <c r="R243" s="107">
        <v>40</v>
      </c>
      <c r="S243" s="107" t="s">
        <v>262</v>
      </c>
      <c r="T243" s="107" t="s">
        <v>262</v>
      </c>
      <c r="U243" s="107" t="s">
        <v>262</v>
      </c>
      <c r="V243" s="107" t="s">
        <v>262</v>
      </c>
      <c r="W243" s="107" t="s">
        <v>262</v>
      </c>
      <c r="X243" s="107" t="s">
        <v>38</v>
      </c>
      <c r="Y243" s="107" t="s">
        <v>262</v>
      </c>
      <c r="Z243" s="107" t="s">
        <v>38</v>
      </c>
      <c r="AA243" s="107" t="s">
        <v>35</v>
      </c>
      <c r="AB243" s="107" t="s">
        <v>262</v>
      </c>
      <c r="AC243" s="107"/>
      <c r="AD243" s="107"/>
      <c r="AE243" s="107" t="s">
        <v>262</v>
      </c>
      <c r="AF243" s="107"/>
      <c r="AG243" s="107" t="s">
        <v>262</v>
      </c>
      <c r="AH243" s="107" t="s">
        <v>262</v>
      </c>
      <c r="AI243" s="107" t="s">
        <v>262</v>
      </c>
      <c r="AJ243" s="107" t="s">
        <v>262</v>
      </c>
      <c r="AK243" s="107" t="s">
        <v>262</v>
      </c>
      <c r="AL243" s="107"/>
      <c r="AM243" s="107"/>
      <c r="AN243" s="107" t="s">
        <v>262</v>
      </c>
      <c r="AO243" s="107" t="s">
        <v>262</v>
      </c>
      <c r="AP243" s="107" t="s">
        <v>262</v>
      </c>
      <c r="AQ243" s="107" t="s">
        <v>262</v>
      </c>
      <c r="AR243" s="107" t="s">
        <v>262</v>
      </c>
      <c r="AS243" s="107" t="s">
        <v>262</v>
      </c>
      <c r="AT243" s="107" t="s">
        <v>262</v>
      </c>
      <c r="AU243" s="107" t="s">
        <v>262</v>
      </c>
      <c r="AV243" s="107" t="s">
        <v>262</v>
      </c>
    </row>
    <row r="244" spans="1:57" s="108" customFormat="1" ht="15.75" x14ac:dyDescent="0.25">
      <c r="A244" s="80" t="s">
        <v>439</v>
      </c>
      <c r="B244" s="124">
        <v>5</v>
      </c>
      <c r="C244" s="107" t="s">
        <v>223</v>
      </c>
      <c r="D244" s="117" t="s">
        <v>158</v>
      </c>
      <c r="E244" s="125">
        <v>16736</v>
      </c>
      <c r="F244" s="125">
        <v>6148335700</v>
      </c>
      <c r="G244" s="125">
        <v>25231</v>
      </c>
      <c r="H244" s="120" t="s">
        <v>47</v>
      </c>
      <c r="I244" s="109" t="s">
        <v>173</v>
      </c>
      <c r="J244" s="107">
        <v>2</v>
      </c>
      <c r="K244" s="131">
        <v>55577.599999999999</v>
      </c>
      <c r="L244" s="127">
        <v>77792</v>
      </c>
      <c r="M244" s="133">
        <v>26.72</v>
      </c>
      <c r="N244" s="133">
        <v>37.4</v>
      </c>
      <c r="O244" s="133"/>
      <c r="P244" s="133"/>
      <c r="Q244" s="107"/>
      <c r="R244" s="107">
        <v>40</v>
      </c>
      <c r="S244" s="107" t="s">
        <v>262</v>
      </c>
      <c r="T244" s="107" t="s">
        <v>262</v>
      </c>
      <c r="U244" s="107"/>
      <c r="V244" s="107" t="s">
        <v>262</v>
      </c>
      <c r="W244" s="107" t="s">
        <v>262</v>
      </c>
      <c r="X244" s="107" t="s">
        <v>38</v>
      </c>
      <c r="Y244" s="107" t="s">
        <v>262</v>
      </c>
      <c r="Z244" s="107" t="s">
        <v>38</v>
      </c>
      <c r="AA244" s="107" t="s">
        <v>35</v>
      </c>
      <c r="AB244" s="107" t="s">
        <v>262</v>
      </c>
      <c r="AC244" s="107"/>
      <c r="AD244" s="107"/>
      <c r="AE244" s="107"/>
      <c r="AF244" s="107"/>
      <c r="AG244" s="107"/>
      <c r="AH244" s="107" t="s">
        <v>262</v>
      </c>
      <c r="AI244" s="107"/>
      <c r="AJ244" s="107" t="s">
        <v>262</v>
      </c>
      <c r="AK244" s="107" t="s">
        <v>262</v>
      </c>
      <c r="AL244" s="107"/>
      <c r="AM244" s="107"/>
      <c r="AN244" s="107"/>
      <c r="AO244" s="107" t="s">
        <v>262</v>
      </c>
      <c r="AP244" s="107" t="s">
        <v>262</v>
      </c>
      <c r="AQ244" s="107"/>
      <c r="AR244" s="107" t="s">
        <v>262</v>
      </c>
      <c r="AS244" s="107"/>
      <c r="AT244" s="107" t="s">
        <v>262</v>
      </c>
      <c r="AU244" s="107" t="s">
        <v>262</v>
      </c>
      <c r="AV244" s="107" t="s">
        <v>262</v>
      </c>
    </row>
    <row r="245" spans="1:57" s="162" customFormat="1" ht="15.75" x14ac:dyDescent="0.25">
      <c r="A245" s="80" t="s">
        <v>439</v>
      </c>
      <c r="B245" s="196">
        <v>5</v>
      </c>
      <c r="C245" s="190" t="s">
        <v>223</v>
      </c>
      <c r="D245" s="189" t="s">
        <v>118</v>
      </c>
      <c r="E245" s="198">
        <v>10367</v>
      </c>
      <c r="F245" s="198">
        <v>5337744700</v>
      </c>
      <c r="G245" s="198">
        <v>8049</v>
      </c>
      <c r="H245" s="176" t="s">
        <v>0</v>
      </c>
      <c r="I245" s="176" t="s">
        <v>177</v>
      </c>
      <c r="J245" s="190">
        <v>1</v>
      </c>
      <c r="K245" s="209">
        <v>83283.199999999997</v>
      </c>
      <c r="L245" s="201">
        <v>108264</v>
      </c>
      <c r="M245" s="205">
        <v>40.04</v>
      </c>
      <c r="N245" s="205">
        <v>52.05</v>
      </c>
      <c r="O245" s="210"/>
      <c r="P245" s="210"/>
      <c r="Q245" s="165">
        <v>10</v>
      </c>
      <c r="R245" s="165">
        <v>40</v>
      </c>
      <c r="S245" s="165" t="s">
        <v>262</v>
      </c>
      <c r="T245" s="165" t="s">
        <v>27</v>
      </c>
      <c r="U245" s="165" t="s">
        <v>262</v>
      </c>
      <c r="V245" s="165" t="s">
        <v>262</v>
      </c>
      <c r="W245" s="165" t="s">
        <v>262</v>
      </c>
      <c r="X245" s="165" t="s">
        <v>262</v>
      </c>
      <c r="Y245" s="165" t="s">
        <v>262</v>
      </c>
      <c r="Z245" s="165" t="s">
        <v>56</v>
      </c>
      <c r="AA245" s="165" t="s">
        <v>35</v>
      </c>
      <c r="AB245" s="165" t="s">
        <v>262</v>
      </c>
      <c r="AC245" s="165" t="s">
        <v>262</v>
      </c>
      <c r="AD245" s="165" t="s">
        <v>262</v>
      </c>
      <c r="AE245" s="165" t="s">
        <v>262</v>
      </c>
      <c r="AF245" s="165" t="s">
        <v>262</v>
      </c>
      <c r="AG245" s="165" t="s">
        <v>262</v>
      </c>
      <c r="AH245" s="165" t="s">
        <v>262</v>
      </c>
      <c r="AI245" s="165" t="s">
        <v>262</v>
      </c>
      <c r="AJ245" s="165" t="s">
        <v>262</v>
      </c>
      <c r="AK245" s="165" t="s">
        <v>262</v>
      </c>
      <c r="AL245" s="165" t="s">
        <v>262</v>
      </c>
      <c r="AM245" s="165" t="s">
        <v>262</v>
      </c>
      <c r="AN245" s="165" t="s">
        <v>262</v>
      </c>
      <c r="AO245" s="165" t="s">
        <v>262</v>
      </c>
      <c r="AP245" s="165" t="s">
        <v>262</v>
      </c>
      <c r="AQ245" s="165" t="s">
        <v>262</v>
      </c>
      <c r="AR245" s="165" t="s">
        <v>262</v>
      </c>
      <c r="AS245" s="165" t="s">
        <v>262</v>
      </c>
      <c r="AT245" s="165" t="s">
        <v>262</v>
      </c>
      <c r="AU245" s="165" t="s">
        <v>262</v>
      </c>
      <c r="AV245" s="165" t="s">
        <v>262</v>
      </c>
      <c r="AW245" s="166"/>
      <c r="AX245" s="166"/>
      <c r="AY245" s="166"/>
      <c r="AZ245" s="166"/>
      <c r="BA245" s="166"/>
      <c r="BB245" s="166"/>
      <c r="BC245" s="166"/>
      <c r="BD245" s="166"/>
      <c r="BE245" s="166"/>
    </row>
    <row r="246" spans="1:57" s="162" customFormat="1" ht="15.75" x14ac:dyDescent="0.25">
      <c r="A246" s="80" t="s">
        <v>439</v>
      </c>
      <c r="B246" s="196">
        <v>5</v>
      </c>
      <c r="C246" s="190" t="s">
        <v>223</v>
      </c>
      <c r="D246" s="189" t="s">
        <v>118</v>
      </c>
      <c r="E246" s="198">
        <v>10367</v>
      </c>
      <c r="F246" s="198">
        <v>5337744700</v>
      </c>
      <c r="G246" s="198">
        <v>8049</v>
      </c>
      <c r="H246" s="176" t="s">
        <v>288</v>
      </c>
      <c r="I246" s="176" t="s">
        <v>173</v>
      </c>
      <c r="J246" s="190">
        <v>3</v>
      </c>
      <c r="K246" s="209">
        <v>55390</v>
      </c>
      <c r="L246" s="201">
        <v>72010</v>
      </c>
      <c r="M246" s="205">
        <v>26.63</v>
      </c>
      <c r="N246" s="205">
        <v>34.619999999999997</v>
      </c>
      <c r="O246" s="205"/>
      <c r="P246" s="205"/>
      <c r="Q246" s="190">
        <v>10</v>
      </c>
      <c r="R246" s="190">
        <v>40</v>
      </c>
      <c r="S246" s="190" t="s">
        <v>56</v>
      </c>
      <c r="T246" s="190" t="s">
        <v>28</v>
      </c>
      <c r="U246" s="190" t="s">
        <v>262</v>
      </c>
      <c r="V246" s="190" t="s">
        <v>55</v>
      </c>
      <c r="W246" s="190" t="s">
        <v>55</v>
      </c>
      <c r="X246" s="190" t="s">
        <v>31</v>
      </c>
      <c r="Y246" s="190" t="s">
        <v>55</v>
      </c>
      <c r="Z246" s="190" t="s">
        <v>56</v>
      </c>
      <c r="AA246" s="190" t="s">
        <v>35</v>
      </c>
      <c r="AB246" s="190" t="s">
        <v>55</v>
      </c>
      <c r="AC246" s="190" t="s">
        <v>55</v>
      </c>
      <c r="AD246" s="190"/>
      <c r="AE246" s="190"/>
      <c r="AF246" s="190" t="s">
        <v>55</v>
      </c>
      <c r="AG246" s="190" t="s">
        <v>55</v>
      </c>
      <c r="AH246" s="190" t="s">
        <v>55</v>
      </c>
      <c r="AI246" s="190" t="s">
        <v>55</v>
      </c>
      <c r="AJ246" s="190" t="s">
        <v>55</v>
      </c>
      <c r="AK246" s="190" t="s">
        <v>55</v>
      </c>
      <c r="AL246" s="190" t="s">
        <v>55</v>
      </c>
      <c r="AM246" s="190" t="s">
        <v>55</v>
      </c>
      <c r="AN246" s="190" t="s">
        <v>55</v>
      </c>
      <c r="AO246" s="190" t="s">
        <v>55</v>
      </c>
      <c r="AP246" s="190" t="s">
        <v>55</v>
      </c>
      <c r="AQ246" s="190" t="s">
        <v>55</v>
      </c>
      <c r="AR246" s="190" t="s">
        <v>55</v>
      </c>
      <c r="AS246" s="190"/>
      <c r="AT246" s="190" t="s">
        <v>55</v>
      </c>
      <c r="AU246" s="190" t="s">
        <v>55</v>
      </c>
      <c r="AV246" s="190" t="s">
        <v>55</v>
      </c>
      <c r="AW246" s="166"/>
      <c r="AX246" s="166"/>
      <c r="AY246" s="166"/>
      <c r="AZ246" s="166"/>
      <c r="BA246" s="166"/>
      <c r="BB246" s="166"/>
      <c r="BC246" s="166"/>
      <c r="BD246" s="166"/>
      <c r="BE246" s="166"/>
    </row>
    <row r="247" spans="1:57" s="162" customFormat="1" ht="15.75" x14ac:dyDescent="0.25">
      <c r="A247" s="80" t="s">
        <v>439</v>
      </c>
      <c r="B247" s="196">
        <v>5</v>
      </c>
      <c r="C247" s="190" t="s">
        <v>223</v>
      </c>
      <c r="D247" s="189" t="s">
        <v>118</v>
      </c>
      <c r="E247" s="198">
        <v>10367</v>
      </c>
      <c r="F247" s="198">
        <v>5337744700</v>
      </c>
      <c r="G247" s="198">
        <v>8049</v>
      </c>
      <c r="H247" s="176" t="s">
        <v>289</v>
      </c>
      <c r="I247" s="176" t="s">
        <v>173</v>
      </c>
      <c r="J247" s="190">
        <v>0</v>
      </c>
      <c r="K247" s="209">
        <v>52250</v>
      </c>
      <c r="L247" s="201">
        <v>67933</v>
      </c>
      <c r="M247" s="205">
        <v>25.12</v>
      </c>
      <c r="N247" s="205">
        <v>32.659999999999997</v>
      </c>
      <c r="O247" s="205"/>
      <c r="P247" s="205"/>
      <c r="Q247" s="190">
        <v>10</v>
      </c>
      <c r="R247" s="190">
        <v>40</v>
      </c>
      <c r="S247" s="190" t="s">
        <v>55</v>
      </c>
      <c r="T247" s="190" t="s">
        <v>29</v>
      </c>
      <c r="U247" s="190" t="s">
        <v>262</v>
      </c>
      <c r="V247" s="190" t="s">
        <v>55</v>
      </c>
      <c r="W247" s="190" t="s">
        <v>55</v>
      </c>
      <c r="X247" s="190" t="s">
        <v>38</v>
      </c>
      <c r="Y247" s="190" t="s">
        <v>55</v>
      </c>
      <c r="Z247" s="190" t="s">
        <v>56</v>
      </c>
      <c r="AA247" s="190" t="s">
        <v>35</v>
      </c>
      <c r="AB247" s="190" t="s">
        <v>55</v>
      </c>
      <c r="AC247" s="190" t="s">
        <v>38</v>
      </c>
      <c r="AD247" s="190" t="s">
        <v>38</v>
      </c>
      <c r="AE247" s="190"/>
      <c r="AF247" s="190" t="s">
        <v>38</v>
      </c>
      <c r="AG247" s="190"/>
      <c r="AH247" s="190" t="s">
        <v>55</v>
      </c>
      <c r="AI247" s="190" t="s">
        <v>55</v>
      </c>
      <c r="AJ247" s="190" t="s">
        <v>55</v>
      </c>
      <c r="AK247" s="190" t="s">
        <v>55</v>
      </c>
      <c r="AL247" s="190" t="s">
        <v>55</v>
      </c>
      <c r="AM247" s="190" t="s">
        <v>38</v>
      </c>
      <c r="AN247" s="190" t="s">
        <v>38</v>
      </c>
      <c r="AO247" s="190" t="s">
        <v>55</v>
      </c>
      <c r="AP247" s="190" t="s">
        <v>55</v>
      </c>
      <c r="AQ247" s="190" t="s">
        <v>38</v>
      </c>
      <c r="AR247" s="190" t="s">
        <v>55</v>
      </c>
      <c r="AS247" s="190"/>
      <c r="AT247" s="190" t="s">
        <v>55</v>
      </c>
      <c r="AU247" s="190" t="s">
        <v>55</v>
      </c>
      <c r="AV247" s="190" t="s">
        <v>55</v>
      </c>
      <c r="AW247" s="166"/>
      <c r="AX247" s="166"/>
      <c r="AY247" s="166"/>
      <c r="AZ247" s="166"/>
      <c r="BA247" s="166"/>
      <c r="BB247" s="166"/>
      <c r="BC247" s="166"/>
      <c r="BD247" s="166"/>
      <c r="BE247" s="166"/>
    </row>
    <row r="248" spans="1:57" s="162" customFormat="1" ht="15.75" x14ac:dyDescent="0.25">
      <c r="A248" s="80" t="s">
        <v>439</v>
      </c>
      <c r="B248" s="196">
        <v>5</v>
      </c>
      <c r="C248" s="190" t="s">
        <v>223</v>
      </c>
      <c r="D248" s="189" t="s">
        <v>118</v>
      </c>
      <c r="E248" s="198">
        <v>10367</v>
      </c>
      <c r="F248" s="198">
        <v>5337744700</v>
      </c>
      <c r="G248" s="198">
        <v>8049</v>
      </c>
      <c r="H248" s="176" t="s">
        <v>54</v>
      </c>
      <c r="I248" s="176" t="s">
        <v>176</v>
      </c>
      <c r="J248" s="190">
        <v>0</v>
      </c>
      <c r="K248" s="209">
        <v>41392</v>
      </c>
      <c r="L248" s="201">
        <v>53810</v>
      </c>
      <c r="M248" s="205">
        <v>19.899999999999999</v>
      </c>
      <c r="N248" s="205">
        <v>25.87</v>
      </c>
      <c r="O248" s="205"/>
      <c r="P248" s="205"/>
      <c r="Q248" s="190">
        <v>10</v>
      </c>
      <c r="R248" s="190">
        <v>40</v>
      </c>
      <c r="S248" s="190" t="s">
        <v>55</v>
      </c>
      <c r="T248" s="190" t="s">
        <v>229</v>
      </c>
      <c r="U248" s="190" t="s">
        <v>262</v>
      </c>
      <c r="V248" s="190" t="s">
        <v>55</v>
      </c>
      <c r="W248" s="190" t="s">
        <v>55</v>
      </c>
      <c r="X248" s="190" t="s">
        <v>38</v>
      </c>
      <c r="Y248" s="190" t="s">
        <v>55</v>
      </c>
      <c r="Z248" s="190" t="s">
        <v>56</v>
      </c>
      <c r="AA248" s="190" t="s">
        <v>35</v>
      </c>
      <c r="AB248" s="190" t="s">
        <v>55</v>
      </c>
      <c r="AC248" s="190" t="s">
        <v>38</v>
      </c>
      <c r="AD248" s="190" t="s">
        <v>38</v>
      </c>
      <c r="AE248" s="190"/>
      <c r="AF248" s="190" t="s">
        <v>38</v>
      </c>
      <c r="AG248" s="190" t="s">
        <v>38</v>
      </c>
      <c r="AH248" s="190" t="s">
        <v>55</v>
      </c>
      <c r="AI248" s="190" t="s">
        <v>55</v>
      </c>
      <c r="AJ248" s="190" t="s">
        <v>55</v>
      </c>
      <c r="AK248" s="190" t="s">
        <v>55</v>
      </c>
      <c r="AL248" s="190" t="s">
        <v>55</v>
      </c>
      <c r="AM248" s="190" t="s">
        <v>38</v>
      </c>
      <c r="AN248" s="190" t="s">
        <v>38</v>
      </c>
      <c r="AO248" s="190" t="s">
        <v>55</v>
      </c>
      <c r="AP248" s="190" t="s">
        <v>55</v>
      </c>
      <c r="AQ248" s="190" t="s">
        <v>38</v>
      </c>
      <c r="AR248" s="190" t="s">
        <v>55</v>
      </c>
      <c r="AS248" s="190"/>
      <c r="AT248" s="190" t="s">
        <v>55</v>
      </c>
      <c r="AU248" s="190" t="s">
        <v>55</v>
      </c>
      <c r="AV248" s="190" t="s">
        <v>55</v>
      </c>
      <c r="AW248" s="166"/>
      <c r="AX248" s="166"/>
      <c r="AY248" s="166"/>
      <c r="AZ248" s="166"/>
      <c r="BA248" s="166"/>
      <c r="BB248" s="166"/>
      <c r="BC248" s="166"/>
      <c r="BD248" s="166"/>
      <c r="BE248" s="166"/>
    </row>
    <row r="249" spans="1:57" s="162" customFormat="1" ht="15.75" x14ac:dyDescent="0.25">
      <c r="A249" s="80" t="s">
        <v>439</v>
      </c>
      <c r="B249" s="165">
        <v>5</v>
      </c>
      <c r="C249" s="165" t="s">
        <v>223</v>
      </c>
      <c r="D249" s="188" t="s">
        <v>119</v>
      </c>
      <c r="E249" s="197">
        <v>15106</v>
      </c>
      <c r="F249" s="197">
        <v>7160204500</v>
      </c>
      <c r="G249" s="197">
        <v>22563</v>
      </c>
      <c r="H249" s="167" t="s">
        <v>0</v>
      </c>
      <c r="I249" s="167" t="s">
        <v>177</v>
      </c>
      <c r="J249" s="165">
        <v>1</v>
      </c>
      <c r="K249" s="194">
        <v>84864</v>
      </c>
      <c r="L249" s="194">
        <v>106953</v>
      </c>
      <c r="M249" s="193">
        <v>40.799999999999997</v>
      </c>
      <c r="N249" s="193">
        <v>51.42</v>
      </c>
      <c r="O249" s="204" t="s">
        <v>375</v>
      </c>
      <c r="P249" s="204" t="s">
        <v>466</v>
      </c>
      <c r="Q249" s="165">
        <v>9</v>
      </c>
      <c r="R249" s="165">
        <v>40</v>
      </c>
      <c r="S249" s="165" t="s">
        <v>55</v>
      </c>
      <c r="T249" s="165" t="s">
        <v>27</v>
      </c>
      <c r="U249" s="165"/>
      <c r="V249" s="165" t="s">
        <v>55</v>
      </c>
      <c r="W249" s="165" t="s">
        <v>55</v>
      </c>
      <c r="X249" s="165" t="s">
        <v>31</v>
      </c>
      <c r="Y249" s="165" t="s">
        <v>55</v>
      </c>
      <c r="Z249" s="165" t="s">
        <v>33</v>
      </c>
      <c r="AA249" s="165" t="s">
        <v>35</v>
      </c>
      <c r="AB249" s="165" t="s">
        <v>55</v>
      </c>
      <c r="AC249" s="165" t="s">
        <v>55</v>
      </c>
      <c r="AD249" s="165" t="s">
        <v>38</v>
      </c>
      <c r="AE249" s="165" t="s">
        <v>55</v>
      </c>
      <c r="AF249" s="165" t="s">
        <v>55</v>
      </c>
      <c r="AG249" s="165" t="s">
        <v>55</v>
      </c>
      <c r="AH249" s="165" t="s">
        <v>55</v>
      </c>
      <c r="AI249" s="165" t="s">
        <v>55</v>
      </c>
      <c r="AJ249" s="165" t="s">
        <v>55</v>
      </c>
      <c r="AK249" s="165" t="s">
        <v>55</v>
      </c>
      <c r="AL249" s="165" t="s">
        <v>55</v>
      </c>
      <c r="AM249" s="165" t="s">
        <v>55</v>
      </c>
      <c r="AN249" s="165" t="s">
        <v>55</v>
      </c>
      <c r="AO249" s="165" t="s">
        <v>55</v>
      </c>
      <c r="AP249" s="165" t="s">
        <v>55</v>
      </c>
      <c r="AQ249" s="165" t="s">
        <v>55</v>
      </c>
      <c r="AR249" s="165" t="s">
        <v>55</v>
      </c>
      <c r="AS249" s="165" t="s">
        <v>55</v>
      </c>
      <c r="AT249" s="165" t="s">
        <v>55</v>
      </c>
      <c r="AU249" s="165" t="s">
        <v>55</v>
      </c>
      <c r="AV249" s="165" t="s">
        <v>55</v>
      </c>
      <c r="AW249" s="163"/>
      <c r="AX249" s="163"/>
      <c r="AY249" s="163"/>
      <c r="AZ249" s="163"/>
      <c r="BA249" s="163"/>
    </row>
    <row r="250" spans="1:57" s="162" customFormat="1" ht="15.75" x14ac:dyDescent="0.25">
      <c r="A250" s="80" t="s">
        <v>439</v>
      </c>
      <c r="B250" s="165">
        <v>5</v>
      </c>
      <c r="C250" s="165" t="s">
        <v>223</v>
      </c>
      <c r="D250" s="188" t="s">
        <v>119</v>
      </c>
      <c r="E250" s="197">
        <v>15106</v>
      </c>
      <c r="F250" s="197">
        <v>7160204500</v>
      </c>
      <c r="G250" s="197">
        <v>22563</v>
      </c>
      <c r="H250" s="167" t="s">
        <v>54</v>
      </c>
      <c r="I250" s="167" t="s">
        <v>176</v>
      </c>
      <c r="J250" s="165">
        <v>1</v>
      </c>
      <c r="K250" s="194">
        <v>44699</v>
      </c>
      <c r="L250" s="194">
        <v>56305</v>
      </c>
      <c r="M250" s="193">
        <v>21.49</v>
      </c>
      <c r="N250" s="193">
        <v>27.07</v>
      </c>
      <c r="O250" s="193" t="s">
        <v>375</v>
      </c>
      <c r="P250" s="193" t="s">
        <v>466</v>
      </c>
      <c r="Q250" s="165">
        <v>9</v>
      </c>
      <c r="R250" s="165">
        <v>40</v>
      </c>
      <c r="S250" s="165" t="s">
        <v>55</v>
      </c>
      <c r="T250" s="165"/>
      <c r="U250" s="165"/>
      <c r="V250" s="165" t="s">
        <v>262</v>
      </c>
      <c r="W250" s="165" t="s">
        <v>262</v>
      </c>
      <c r="X250" s="165" t="s">
        <v>38</v>
      </c>
      <c r="Y250" s="165" t="s">
        <v>262</v>
      </c>
      <c r="Z250" s="165" t="s">
        <v>32</v>
      </c>
      <c r="AA250" s="165" t="s">
        <v>35</v>
      </c>
      <c r="AB250" s="165"/>
      <c r="AC250" s="165"/>
      <c r="AD250" s="165"/>
      <c r="AE250" s="165" t="s">
        <v>262</v>
      </c>
      <c r="AF250" s="165"/>
      <c r="AG250" s="165"/>
      <c r="AH250" s="165"/>
      <c r="AI250" s="165"/>
      <c r="AJ250" s="165" t="s">
        <v>262</v>
      </c>
      <c r="AK250" s="165" t="s">
        <v>262</v>
      </c>
      <c r="AL250" s="165" t="s">
        <v>262</v>
      </c>
      <c r="AM250" s="165"/>
      <c r="AN250" s="165"/>
      <c r="AO250" s="165" t="s">
        <v>262</v>
      </c>
      <c r="AP250" s="165" t="s">
        <v>262</v>
      </c>
      <c r="AQ250" s="165"/>
      <c r="AR250" s="165" t="s">
        <v>262</v>
      </c>
      <c r="AS250" s="165"/>
      <c r="AT250" s="165"/>
      <c r="AU250" s="165" t="s">
        <v>262</v>
      </c>
      <c r="AV250" s="165" t="s">
        <v>262</v>
      </c>
      <c r="AW250" s="163"/>
      <c r="AX250" s="163"/>
      <c r="AY250" s="163"/>
      <c r="AZ250" s="163"/>
      <c r="BA250" s="163"/>
    </row>
    <row r="251" spans="1:57" s="162" customFormat="1" ht="15.75" x14ac:dyDescent="0.25">
      <c r="A251" s="80" t="s">
        <v>439</v>
      </c>
      <c r="B251" s="165">
        <v>5</v>
      </c>
      <c r="C251" s="165" t="s">
        <v>223</v>
      </c>
      <c r="D251" s="188" t="s">
        <v>119</v>
      </c>
      <c r="E251" s="197">
        <v>15106</v>
      </c>
      <c r="F251" s="197">
        <v>7160204500</v>
      </c>
      <c r="G251" s="197">
        <v>22563</v>
      </c>
      <c r="H251" s="167" t="s">
        <v>369</v>
      </c>
      <c r="I251" s="167" t="s">
        <v>173</v>
      </c>
      <c r="J251" s="165">
        <v>1</v>
      </c>
      <c r="K251" s="194">
        <v>53268</v>
      </c>
      <c r="L251" s="194">
        <v>67100</v>
      </c>
      <c r="M251" s="193">
        <v>25.61</v>
      </c>
      <c r="N251" s="193">
        <v>32.26</v>
      </c>
      <c r="O251" s="193" t="s">
        <v>375</v>
      </c>
      <c r="P251" s="193" t="s">
        <v>466</v>
      </c>
      <c r="Q251" s="165">
        <v>9</v>
      </c>
      <c r="R251" s="165">
        <v>40</v>
      </c>
      <c r="S251" s="165" t="s">
        <v>55</v>
      </c>
      <c r="T251" s="165" t="s">
        <v>467</v>
      </c>
      <c r="U251" s="165" t="s">
        <v>38</v>
      </c>
      <c r="V251" s="165" t="s">
        <v>262</v>
      </c>
      <c r="W251" s="165" t="s">
        <v>262</v>
      </c>
      <c r="X251" s="165"/>
      <c r="Y251" s="165" t="s">
        <v>262</v>
      </c>
      <c r="Z251" s="165" t="s">
        <v>32</v>
      </c>
      <c r="AA251" s="165" t="s">
        <v>35</v>
      </c>
      <c r="AB251" s="165"/>
      <c r="AC251" s="165"/>
      <c r="AD251" s="165"/>
      <c r="AE251" s="165" t="s">
        <v>262</v>
      </c>
      <c r="AF251" s="165" t="s">
        <v>262</v>
      </c>
      <c r="AG251" s="165" t="s">
        <v>262</v>
      </c>
      <c r="AH251" s="165" t="s">
        <v>262</v>
      </c>
      <c r="AI251" s="165" t="s">
        <v>262</v>
      </c>
      <c r="AJ251" s="165" t="s">
        <v>262</v>
      </c>
      <c r="AK251" s="165" t="s">
        <v>262</v>
      </c>
      <c r="AL251" s="165" t="s">
        <v>262</v>
      </c>
      <c r="AM251" s="165"/>
      <c r="AN251" s="165"/>
      <c r="AO251" s="165" t="s">
        <v>262</v>
      </c>
      <c r="AP251" s="165" t="s">
        <v>262</v>
      </c>
      <c r="AQ251" s="165"/>
      <c r="AR251" s="165" t="s">
        <v>262</v>
      </c>
      <c r="AS251" s="165"/>
      <c r="AT251" s="165" t="s">
        <v>262</v>
      </c>
      <c r="AU251" s="165" t="s">
        <v>262</v>
      </c>
      <c r="AV251" s="165" t="s">
        <v>262</v>
      </c>
      <c r="AW251" s="163"/>
      <c r="AX251" s="163"/>
      <c r="AY251" s="163"/>
      <c r="AZ251" s="163"/>
      <c r="BA251" s="163"/>
    </row>
    <row r="252" spans="1:57" s="162" customFormat="1" ht="15.75" x14ac:dyDescent="0.25">
      <c r="A252" s="80" t="s">
        <v>439</v>
      </c>
      <c r="B252" s="165">
        <v>5</v>
      </c>
      <c r="C252" s="165" t="s">
        <v>223</v>
      </c>
      <c r="D252" s="188" t="s">
        <v>119</v>
      </c>
      <c r="E252" s="197">
        <v>15106</v>
      </c>
      <c r="F252" s="197">
        <v>7160204500</v>
      </c>
      <c r="G252" s="197">
        <v>22563</v>
      </c>
      <c r="H252" s="167" t="s">
        <v>370</v>
      </c>
      <c r="I252" s="167" t="s">
        <v>173</v>
      </c>
      <c r="J252" s="165">
        <v>2</v>
      </c>
      <c r="K252" s="194">
        <v>47382</v>
      </c>
      <c r="L252" s="194">
        <v>59737</v>
      </c>
      <c r="M252" s="193">
        <v>22.78</v>
      </c>
      <c r="N252" s="193">
        <v>28.72</v>
      </c>
      <c r="O252" s="193" t="s">
        <v>375</v>
      </c>
      <c r="P252" s="193" t="s">
        <v>466</v>
      </c>
      <c r="Q252" s="165">
        <v>9</v>
      </c>
      <c r="R252" s="165">
        <v>40</v>
      </c>
      <c r="S252" s="165" t="s">
        <v>55</v>
      </c>
      <c r="T252" s="165" t="s">
        <v>33</v>
      </c>
      <c r="U252" s="165"/>
      <c r="V252" s="165" t="s">
        <v>262</v>
      </c>
      <c r="W252" s="165" t="s">
        <v>262</v>
      </c>
      <c r="X252" s="165" t="s">
        <v>38</v>
      </c>
      <c r="Y252" s="165" t="s">
        <v>262</v>
      </c>
      <c r="Z252" s="165" t="s">
        <v>32</v>
      </c>
      <c r="AA252" s="165" t="s">
        <v>35</v>
      </c>
      <c r="AB252" s="165"/>
      <c r="AC252" s="165"/>
      <c r="AD252" s="165"/>
      <c r="AE252" s="165" t="s">
        <v>262</v>
      </c>
      <c r="AF252" s="165"/>
      <c r="AG252" s="165"/>
      <c r="AH252" s="165" t="s">
        <v>262</v>
      </c>
      <c r="AI252" s="165" t="s">
        <v>262</v>
      </c>
      <c r="AJ252" s="165" t="s">
        <v>262</v>
      </c>
      <c r="AK252" s="165" t="s">
        <v>262</v>
      </c>
      <c r="AL252" s="165" t="s">
        <v>262</v>
      </c>
      <c r="AM252" s="165"/>
      <c r="AN252" s="165"/>
      <c r="AO252" s="165" t="s">
        <v>262</v>
      </c>
      <c r="AP252" s="165" t="s">
        <v>262</v>
      </c>
      <c r="AQ252" s="165"/>
      <c r="AR252" s="165" t="s">
        <v>262</v>
      </c>
      <c r="AS252" s="165"/>
      <c r="AT252" s="165" t="s">
        <v>262</v>
      </c>
      <c r="AU252" s="165" t="s">
        <v>262</v>
      </c>
      <c r="AV252" s="165" t="s">
        <v>262</v>
      </c>
      <c r="AW252" s="163"/>
      <c r="AX252" s="163"/>
      <c r="AY252" s="163"/>
      <c r="AZ252" s="163"/>
      <c r="BA252" s="163"/>
    </row>
    <row r="253" spans="1:57" s="162" customFormat="1" ht="15.75" x14ac:dyDescent="0.25">
      <c r="A253" s="80" t="s">
        <v>439</v>
      </c>
      <c r="B253" s="165">
        <v>5</v>
      </c>
      <c r="C253" s="165" t="s">
        <v>236</v>
      </c>
      <c r="D253" s="188" t="s">
        <v>119</v>
      </c>
      <c r="E253" s="197">
        <v>15106</v>
      </c>
      <c r="F253" s="197">
        <v>7160204500</v>
      </c>
      <c r="G253" s="197">
        <v>22563</v>
      </c>
      <c r="H253" s="167" t="s">
        <v>300</v>
      </c>
      <c r="I253" s="167" t="s">
        <v>173</v>
      </c>
      <c r="J253" s="165">
        <v>2</v>
      </c>
      <c r="K253" s="194">
        <v>56472</v>
      </c>
      <c r="L253" s="194">
        <v>71115</v>
      </c>
      <c r="M253" s="193">
        <v>27.15</v>
      </c>
      <c r="N253" s="193">
        <v>34.19</v>
      </c>
      <c r="O253" s="193" t="s">
        <v>375</v>
      </c>
      <c r="P253" s="193" t="s">
        <v>466</v>
      </c>
      <c r="Q253" s="165">
        <v>9</v>
      </c>
      <c r="R253" s="165">
        <v>40</v>
      </c>
      <c r="S253" s="165" t="s">
        <v>55</v>
      </c>
      <c r="T253" s="165" t="s">
        <v>28</v>
      </c>
      <c r="U253" s="165"/>
      <c r="V253" s="165" t="s">
        <v>262</v>
      </c>
      <c r="W253" s="165" t="s">
        <v>262</v>
      </c>
      <c r="X253" s="165"/>
      <c r="Y253" s="165" t="s">
        <v>262</v>
      </c>
      <c r="Z253" s="165" t="s">
        <v>32</v>
      </c>
      <c r="AA253" s="165" t="s">
        <v>35</v>
      </c>
      <c r="AB253" s="165"/>
      <c r="AC253" s="165"/>
      <c r="AD253" s="165"/>
      <c r="AE253" s="165" t="s">
        <v>262</v>
      </c>
      <c r="AF253" s="165" t="s">
        <v>262</v>
      </c>
      <c r="AG253" s="165" t="s">
        <v>262</v>
      </c>
      <c r="AH253" s="165" t="s">
        <v>262</v>
      </c>
      <c r="AI253" s="165" t="s">
        <v>262</v>
      </c>
      <c r="AJ253" s="165" t="s">
        <v>262</v>
      </c>
      <c r="AK253" s="165" t="s">
        <v>262</v>
      </c>
      <c r="AL253" s="165" t="s">
        <v>262</v>
      </c>
      <c r="AM253" s="165" t="s">
        <v>262</v>
      </c>
      <c r="AN253" s="165" t="s">
        <v>262</v>
      </c>
      <c r="AO253" s="165" t="s">
        <v>262</v>
      </c>
      <c r="AP253" s="165" t="s">
        <v>262</v>
      </c>
      <c r="AQ253" s="165"/>
      <c r="AR253" s="165" t="s">
        <v>262</v>
      </c>
      <c r="AS253" s="165"/>
      <c r="AT253" s="165" t="s">
        <v>262</v>
      </c>
      <c r="AU253" s="165" t="s">
        <v>262</v>
      </c>
      <c r="AV253" s="165" t="s">
        <v>262</v>
      </c>
      <c r="AW253" s="163"/>
      <c r="AX253" s="163"/>
      <c r="AY253" s="163"/>
      <c r="AZ253" s="163"/>
      <c r="BA253" s="163"/>
    </row>
    <row r="254" spans="1:57" s="159" customFormat="1" x14ac:dyDescent="0.25">
      <c r="A254" s="81" t="s">
        <v>439</v>
      </c>
      <c r="B254" s="196">
        <v>5</v>
      </c>
      <c r="C254" s="190" t="s">
        <v>223</v>
      </c>
      <c r="D254" s="189" t="s">
        <v>153</v>
      </c>
      <c r="E254" s="198">
        <v>8400</v>
      </c>
      <c r="F254" s="198">
        <v>2223047700</v>
      </c>
      <c r="G254" s="198">
        <v>9895</v>
      </c>
      <c r="H254" s="182" t="s">
        <v>0</v>
      </c>
      <c r="I254" s="179" t="s">
        <v>177</v>
      </c>
      <c r="J254" s="190">
        <v>1</v>
      </c>
      <c r="K254" s="209">
        <v>93953</v>
      </c>
      <c r="L254" s="201">
        <v>126859</v>
      </c>
      <c r="M254" s="205">
        <v>45.17</v>
      </c>
      <c r="N254" s="205">
        <v>60.99</v>
      </c>
      <c r="O254" s="178"/>
      <c r="P254" s="178"/>
      <c r="Q254" s="190">
        <v>7</v>
      </c>
      <c r="R254" s="190">
        <v>40</v>
      </c>
      <c r="S254" s="190" t="s">
        <v>38</v>
      </c>
      <c r="T254" s="190" t="s">
        <v>27</v>
      </c>
      <c r="U254" s="190"/>
      <c r="V254" s="190" t="s">
        <v>262</v>
      </c>
      <c r="W254" s="190" t="s">
        <v>262</v>
      </c>
      <c r="X254" s="190" t="s">
        <v>38</v>
      </c>
      <c r="Y254" s="190" t="s">
        <v>262</v>
      </c>
      <c r="Z254" s="190" t="s">
        <v>32</v>
      </c>
      <c r="AA254" s="190" t="s">
        <v>35</v>
      </c>
      <c r="AB254" s="190"/>
      <c r="AC254" s="190"/>
      <c r="AD254" s="190" t="s">
        <v>262</v>
      </c>
      <c r="AE254" s="190"/>
      <c r="AF254" s="190"/>
      <c r="AG254" s="190"/>
      <c r="AH254" s="190"/>
      <c r="AI254" s="190"/>
      <c r="AJ254" s="190"/>
      <c r="AK254" s="190"/>
      <c r="AL254" s="190"/>
      <c r="AM254" s="190"/>
      <c r="AN254" s="190" t="s">
        <v>262</v>
      </c>
      <c r="AO254" s="190" t="s">
        <v>262</v>
      </c>
      <c r="AP254" s="190" t="s">
        <v>262</v>
      </c>
      <c r="AQ254" s="190" t="s">
        <v>262</v>
      </c>
      <c r="AR254" s="190" t="s">
        <v>262</v>
      </c>
      <c r="AS254" s="190" t="s">
        <v>262</v>
      </c>
      <c r="AT254" s="190"/>
      <c r="AU254" s="190" t="s">
        <v>262</v>
      </c>
      <c r="AV254" s="190"/>
      <c r="AW254" s="181"/>
      <c r="AX254" s="181"/>
      <c r="AY254" s="181"/>
      <c r="AZ254" s="181"/>
      <c r="BA254" s="181"/>
    </row>
    <row r="255" spans="1:57" s="159" customFormat="1" x14ac:dyDescent="0.25">
      <c r="A255" s="81" t="s">
        <v>439</v>
      </c>
      <c r="B255" s="196">
        <v>5</v>
      </c>
      <c r="C255" s="190" t="s">
        <v>223</v>
      </c>
      <c r="D255" s="189" t="s">
        <v>153</v>
      </c>
      <c r="E255" s="198">
        <v>8400</v>
      </c>
      <c r="F255" s="198">
        <v>2223047700</v>
      </c>
      <c r="G255" s="198">
        <v>9895</v>
      </c>
      <c r="H255" s="182" t="s">
        <v>99</v>
      </c>
      <c r="I255" s="179" t="s">
        <v>176</v>
      </c>
      <c r="J255" s="190">
        <v>1</v>
      </c>
      <c r="K255" s="209">
        <v>52790</v>
      </c>
      <c r="L255" s="201">
        <v>71261</v>
      </c>
      <c r="M255" s="205">
        <v>25.38</v>
      </c>
      <c r="N255" s="205">
        <v>34.26</v>
      </c>
      <c r="O255" s="205"/>
      <c r="P255" s="205"/>
      <c r="Q255" s="190">
        <v>7</v>
      </c>
      <c r="R255" s="190">
        <v>40</v>
      </c>
      <c r="S255" s="190" t="s">
        <v>262</v>
      </c>
      <c r="T255" s="190" t="s">
        <v>246</v>
      </c>
      <c r="U255" s="190" t="s">
        <v>38</v>
      </c>
      <c r="V255" s="190" t="s">
        <v>262</v>
      </c>
      <c r="W255" s="190" t="s">
        <v>262</v>
      </c>
      <c r="X255" s="190" t="s">
        <v>38</v>
      </c>
      <c r="Y255" s="190" t="s">
        <v>262</v>
      </c>
      <c r="Z255" s="190" t="s">
        <v>32</v>
      </c>
      <c r="AA255" s="190" t="s">
        <v>35</v>
      </c>
      <c r="AB255" s="190"/>
      <c r="AC255" s="190"/>
      <c r="AD255" s="190"/>
      <c r="AE255" s="190"/>
      <c r="AF255" s="190"/>
      <c r="AG255" s="190" t="s">
        <v>38</v>
      </c>
      <c r="AH255" s="190" t="s">
        <v>262</v>
      </c>
      <c r="AI255" s="190" t="s">
        <v>262</v>
      </c>
      <c r="AJ255" s="190" t="s">
        <v>262</v>
      </c>
      <c r="AK255" s="190"/>
      <c r="AL255" s="190"/>
      <c r="AM255" s="190"/>
      <c r="AN255" s="190"/>
      <c r="AO255" s="190"/>
      <c r="AP255" s="190"/>
      <c r="AQ255" s="190"/>
      <c r="AR255" s="190"/>
      <c r="AS255" s="190"/>
      <c r="AT255" s="190"/>
      <c r="AU255" s="190"/>
      <c r="AV255" s="190" t="s">
        <v>262</v>
      </c>
      <c r="AW255" s="181"/>
      <c r="AX255" s="181"/>
      <c r="AY255" s="181"/>
      <c r="AZ255" s="181"/>
      <c r="BA255" s="181"/>
    </row>
    <row r="256" spans="1:57" s="159" customFormat="1" x14ac:dyDescent="0.25">
      <c r="A256" s="81" t="s">
        <v>439</v>
      </c>
      <c r="B256" s="196">
        <v>5</v>
      </c>
      <c r="C256" s="190" t="s">
        <v>223</v>
      </c>
      <c r="D256" s="189" t="s">
        <v>153</v>
      </c>
      <c r="E256" s="198">
        <v>8400</v>
      </c>
      <c r="F256" s="198">
        <v>2223047700</v>
      </c>
      <c r="G256" s="198">
        <v>9895</v>
      </c>
      <c r="H256" s="182" t="s">
        <v>61</v>
      </c>
      <c r="I256" s="179" t="s">
        <v>173</v>
      </c>
      <c r="J256" s="190">
        <v>2</v>
      </c>
      <c r="K256" s="209">
        <v>65645</v>
      </c>
      <c r="L256" s="201">
        <v>88628</v>
      </c>
      <c r="M256" s="205">
        <v>31.56</v>
      </c>
      <c r="N256" s="205">
        <v>42.61</v>
      </c>
      <c r="O256" s="205"/>
      <c r="P256" s="205"/>
      <c r="Q256" s="190">
        <v>9</v>
      </c>
      <c r="R256" s="190">
        <v>40</v>
      </c>
      <c r="S256" s="190" t="s">
        <v>262</v>
      </c>
      <c r="T256" s="190" t="s">
        <v>28</v>
      </c>
      <c r="U256" s="190" t="s">
        <v>38</v>
      </c>
      <c r="V256" s="190" t="s">
        <v>262</v>
      </c>
      <c r="W256" s="190" t="s">
        <v>262</v>
      </c>
      <c r="X256" s="190" t="s">
        <v>38</v>
      </c>
      <c r="Y256" s="190" t="s">
        <v>262</v>
      </c>
      <c r="Z256" s="190" t="s">
        <v>32</v>
      </c>
      <c r="AA256" s="190" t="s">
        <v>34</v>
      </c>
      <c r="AB256" s="190" t="s">
        <v>262</v>
      </c>
      <c r="AC256" s="190" t="s">
        <v>262</v>
      </c>
      <c r="AD256" s="190" t="s">
        <v>262</v>
      </c>
      <c r="AE256" s="190" t="s">
        <v>262</v>
      </c>
      <c r="AF256" s="190" t="s">
        <v>262</v>
      </c>
      <c r="AG256" s="190"/>
      <c r="AH256" s="190"/>
      <c r="AI256" s="190"/>
      <c r="AJ256" s="190"/>
      <c r="AK256" s="190"/>
      <c r="AL256" s="190" t="s">
        <v>262</v>
      </c>
      <c r="AM256" s="190"/>
      <c r="AN256" s="190" t="s">
        <v>262</v>
      </c>
      <c r="AO256" s="190"/>
      <c r="AP256" s="190"/>
      <c r="AQ256" s="190" t="s">
        <v>262</v>
      </c>
      <c r="AR256" s="190"/>
      <c r="AS256" s="190" t="s">
        <v>262</v>
      </c>
      <c r="AT256" s="190" t="s">
        <v>262</v>
      </c>
      <c r="AU256" s="190"/>
      <c r="AV256" s="190" t="s">
        <v>262</v>
      </c>
      <c r="AW256" s="181"/>
      <c r="AX256" s="181"/>
      <c r="AY256" s="181"/>
      <c r="AZ256" s="181"/>
      <c r="BA256" s="181"/>
    </row>
    <row r="257" spans="1:289" s="159" customFormat="1" x14ac:dyDescent="0.25">
      <c r="A257" s="81" t="s">
        <v>439</v>
      </c>
      <c r="B257" s="196">
        <v>5</v>
      </c>
      <c r="C257" s="190" t="s">
        <v>236</v>
      </c>
      <c r="D257" s="189" t="s">
        <v>153</v>
      </c>
      <c r="E257" s="198">
        <v>8400</v>
      </c>
      <c r="F257" s="198">
        <v>2223047700</v>
      </c>
      <c r="G257" s="198">
        <v>9895</v>
      </c>
      <c r="H257" s="182" t="s">
        <v>39</v>
      </c>
      <c r="I257" s="179" t="s">
        <v>173</v>
      </c>
      <c r="J257" s="190">
        <v>1</v>
      </c>
      <c r="K257" s="209">
        <v>69950</v>
      </c>
      <c r="L257" s="201">
        <v>94432</v>
      </c>
      <c r="M257" s="205">
        <v>33.630000000000003</v>
      </c>
      <c r="N257" s="205">
        <v>45.4</v>
      </c>
      <c r="O257" s="205"/>
      <c r="P257" s="205"/>
      <c r="Q257" s="190">
        <v>9</v>
      </c>
      <c r="R257" s="190">
        <v>40</v>
      </c>
      <c r="S257" s="190" t="s">
        <v>262</v>
      </c>
      <c r="T257" s="190" t="s">
        <v>28</v>
      </c>
      <c r="U257" s="190"/>
      <c r="V257" s="190" t="s">
        <v>262</v>
      </c>
      <c r="W257" s="190" t="s">
        <v>262</v>
      </c>
      <c r="X257" s="190"/>
      <c r="Y257" s="190" t="s">
        <v>262</v>
      </c>
      <c r="Z257" s="190" t="s">
        <v>32</v>
      </c>
      <c r="AA257" s="190" t="s">
        <v>35</v>
      </c>
      <c r="AB257" s="190"/>
      <c r="AC257" s="190"/>
      <c r="AD257" s="190"/>
      <c r="AE257" s="190"/>
      <c r="AF257" s="190"/>
      <c r="AG257" s="190"/>
      <c r="AH257" s="190"/>
      <c r="AI257" s="190"/>
      <c r="AJ257" s="190"/>
      <c r="AK257" s="190"/>
      <c r="AL257" s="190"/>
      <c r="AM257" s="190"/>
      <c r="AN257" s="190"/>
      <c r="AO257" s="190"/>
      <c r="AP257" s="190"/>
      <c r="AQ257" s="190"/>
      <c r="AR257" s="190"/>
      <c r="AS257" s="190"/>
      <c r="AT257" s="190"/>
      <c r="AU257" s="190"/>
      <c r="AV257" s="190"/>
      <c r="AW257" s="181"/>
      <c r="AX257" s="181"/>
      <c r="AY257" s="181"/>
      <c r="AZ257" s="181"/>
      <c r="BA257" s="181"/>
    </row>
    <row r="258" spans="1:289" s="104" customFormat="1" ht="15.75" x14ac:dyDescent="0.25">
      <c r="A258" s="80" t="s">
        <v>439</v>
      </c>
      <c r="B258" s="124">
        <v>5</v>
      </c>
      <c r="C258" s="107" t="s">
        <v>223</v>
      </c>
      <c r="D258" s="117" t="s">
        <v>128</v>
      </c>
      <c r="E258" s="125">
        <v>14821</v>
      </c>
      <c r="F258" s="125">
        <v>7203165200</v>
      </c>
      <c r="G258" s="125">
        <v>15425</v>
      </c>
      <c r="H258" s="109" t="s">
        <v>0</v>
      </c>
      <c r="I258" s="109" t="s">
        <v>177</v>
      </c>
      <c r="J258" s="107">
        <v>1</v>
      </c>
      <c r="K258" s="131">
        <v>84032</v>
      </c>
      <c r="L258" s="127">
        <v>117728</v>
      </c>
      <c r="M258" s="129">
        <v>40.4</v>
      </c>
      <c r="N258" s="129">
        <v>56.6</v>
      </c>
      <c r="O258" s="129"/>
      <c r="P258" s="129"/>
      <c r="Q258" s="107">
        <v>9</v>
      </c>
      <c r="R258" s="107">
        <v>40</v>
      </c>
      <c r="S258" s="107" t="s">
        <v>262</v>
      </c>
      <c r="T258" s="107" t="s">
        <v>28</v>
      </c>
      <c r="U258" s="107" t="s">
        <v>38</v>
      </c>
      <c r="V258" s="107" t="s">
        <v>262</v>
      </c>
      <c r="W258" s="107" t="s">
        <v>38</v>
      </c>
      <c r="X258" s="107" t="s">
        <v>31</v>
      </c>
      <c r="Y258" s="107" t="s">
        <v>262</v>
      </c>
      <c r="Z258" s="107" t="s">
        <v>56</v>
      </c>
      <c r="AA258" s="107" t="s">
        <v>35</v>
      </c>
      <c r="AB258" s="107" t="s">
        <v>262</v>
      </c>
      <c r="AC258" s="107" t="s">
        <v>262</v>
      </c>
      <c r="AD258" s="107" t="s">
        <v>262</v>
      </c>
      <c r="AE258" s="107" t="s">
        <v>262</v>
      </c>
      <c r="AF258" s="107" t="s">
        <v>262</v>
      </c>
      <c r="AG258" s="107"/>
      <c r="AH258" s="107"/>
      <c r="AI258" s="107"/>
      <c r="AJ258" s="107"/>
      <c r="AK258" s="107"/>
      <c r="AL258" s="107"/>
      <c r="AM258" s="107"/>
      <c r="AN258" s="107"/>
      <c r="AO258" s="107"/>
      <c r="AP258" s="107"/>
      <c r="AQ258" s="107"/>
      <c r="AR258" s="107"/>
      <c r="AS258" s="107"/>
      <c r="AT258" s="107" t="s">
        <v>262</v>
      </c>
      <c r="AU258" s="107"/>
      <c r="AV258" s="107" t="s">
        <v>262</v>
      </c>
      <c r="AW258" s="105"/>
      <c r="AX258" s="105"/>
      <c r="AY258" s="105"/>
      <c r="AZ258" s="105"/>
      <c r="BA258" s="105"/>
    </row>
    <row r="259" spans="1:289" s="104" customFormat="1" ht="15.75" x14ac:dyDescent="0.25">
      <c r="A259" s="80" t="s">
        <v>439</v>
      </c>
      <c r="B259" s="124">
        <v>5</v>
      </c>
      <c r="C259" s="107" t="s">
        <v>223</v>
      </c>
      <c r="D259" s="117" t="s">
        <v>128</v>
      </c>
      <c r="E259" s="125">
        <v>14821</v>
      </c>
      <c r="F259" s="125">
        <v>7203165200</v>
      </c>
      <c r="G259" s="125">
        <v>15425</v>
      </c>
      <c r="H259" s="109" t="s">
        <v>39</v>
      </c>
      <c r="I259" s="109" t="s">
        <v>173</v>
      </c>
      <c r="J259" s="107">
        <v>1</v>
      </c>
      <c r="K259" s="131">
        <v>57179.199999999997</v>
      </c>
      <c r="L259" s="127">
        <v>80121.600000000006</v>
      </c>
      <c r="M259" s="129">
        <v>27.49</v>
      </c>
      <c r="N259" s="129">
        <v>38.520000000000003</v>
      </c>
      <c r="O259" s="129"/>
      <c r="P259" s="129"/>
      <c r="Q259" s="107">
        <v>13</v>
      </c>
      <c r="R259" s="107">
        <v>40</v>
      </c>
      <c r="S259" s="107" t="s">
        <v>262</v>
      </c>
      <c r="T259" s="107" t="s">
        <v>27</v>
      </c>
      <c r="U259" s="107" t="s">
        <v>38</v>
      </c>
      <c r="V259" s="107" t="s">
        <v>56</v>
      </c>
      <c r="W259" s="107" t="s">
        <v>55</v>
      </c>
      <c r="X259" s="107" t="s">
        <v>38</v>
      </c>
      <c r="Y259" s="107" t="s">
        <v>55</v>
      </c>
      <c r="Z259" s="107" t="s">
        <v>32</v>
      </c>
      <c r="AA259" s="107" t="s">
        <v>35</v>
      </c>
      <c r="AB259" s="107" t="s">
        <v>55</v>
      </c>
      <c r="AC259" s="107" t="s">
        <v>55</v>
      </c>
      <c r="AD259" s="107" t="s">
        <v>55</v>
      </c>
      <c r="AE259" s="107" t="s">
        <v>55</v>
      </c>
      <c r="AF259" s="107" t="s">
        <v>55</v>
      </c>
      <c r="AG259" s="107" t="s">
        <v>55</v>
      </c>
      <c r="AH259" s="107" t="s">
        <v>55</v>
      </c>
      <c r="AI259" s="107" t="s">
        <v>55</v>
      </c>
      <c r="AJ259" s="107" t="s">
        <v>55</v>
      </c>
      <c r="AK259" s="107" t="s">
        <v>55</v>
      </c>
      <c r="AL259" s="107" t="s">
        <v>55</v>
      </c>
      <c r="AM259" s="107" t="s">
        <v>38</v>
      </c>
      <c r="AN259" s="107" t="s">
        <v>38</v>
      </c>
      <c r="AO259" s="107" t="s">
        <v>38</v>
      </c>
      <c r="AP259" s="107" t="s">
        <v>38</v>
      </c>
      <c r="AQ259" s="107" t="s">
        <v>55</v>
      </c>
      <c r="AR259" s="107" t="s">
        <v>38</v>
      </c>
      <c r="AS259" s="107" t="s">
        <v>55</v>
      </c>
      <c r="AT259" s="107" t="s">
        <v>55</v>
      </c>
      <c r="AU259" s="107" t="s">
        <v>55</v>
      </c>
      <c r="AV259" s="107"/>
      <c r="AW259" s="105"/>
      <c r="AX259" s="105"/>
      <c r="AY259" s="105"/>
      <c r="AZ259" s="105"/>
      <c r="BA259" s="105"/>
    </row>
    <row r="260" spans="1:289" s="104" customFormat="1" ht="15.75" x14ac:dyDescent="0.25">
      <c r="A260" s="80" t="s">
        <v>439</v>
      </c>
      <c r="B260" s="124">
        <v>5</v>
      </c>
      <c r="C260" s="107" t="s">
        <v>223</v>
      </c>
      <c r="D260" s="117" t="s">
        <v>128</v>
      </c>
      <c r="E260" s="125">
        <v>14821</v>
      </c>
      <c r="F260" s="125">
        <v>7203165200</v>
      </c>
      <c r="G260" s="125">
        <v>15425</v>
      </c>
      <c r="H260" s="109" t="s">
        <v>69</v>
      </c>
      <c r="I260" s="109" t="s">
        <v>176</v>
      </c>
      <c r="J260" s="107">
        <v>1</v>
      </c>
      <c r="K260" s="131">
        <v>49025.599999999999</v>
      </c>
      <c r="L260" s="127">
        <v>68681.600000000006</v>
      </c>
      <c r="M260" s="129">
        <v>23.57</v>
      </c>
      <c r="N260" s="129">
        <v>33.020000000000003</v>
      </c>
      <c r="O260" s="129"/>
      <c r="P260" s="129"/>
      <c r="Q260" s="107">
        <v>13</v>
      </c>
      <c r="R260" s="107">
        <v>40</v>
      </c>
      <c r="S260" s="107" t="s">
        <v>262</v>
      </c>
      <c r="T260" s="107" t="s">
        <v>28</v>
      </c>
      <c r="U260" s="107" t="s">
        <v>38</v>
      </c>
      <c r="V260" s="107" t="s">
        <v>56</v>
      </c>
      <c r="W260" s="107" t="s">
        <v>55</v>
      </c>
      <c r="X260" s="107" t="s">
        <v>38</v>
      </c>
      <c r="Y260" s="107" t="s">
        <v>55</v>
      </c>
      <c r="Z260" s="107" t="s">
        <v>32</v>
      </c>
      <c r="AA260" s="107" t="s">
        <v>35</v>
      </c>
      <c r="AB260" s="107"/>
      <c r="AC260" s="107"/>
      <c r="AD260" s="107"/>
      <c r="AE260" s="107"/>
      <c r="AF260" s="107" t="s">
        <v>55</v>
      </c>
      <c r="AG260" s="107" t="s">
        <v>55</v>
      </c>
      <c r="AH260" s="107" t="s">
        <v>55</v>
      </c>
      <c r="AI260" s="107" t="s">
        <v>55</v>
      </c>
      <c r="AJ260" s="107" t="s">
        <v>55</v>
      </c>
      <c r="AK260" s="107" t="s">
        <v>55</v>
      </c>
      <c r="AL260" s="107" t="s">
        <v>55</v>
      </c>
      <c r="AM260" s="107" t="s">
        <v>38</v>
      </c>
      <c r="AN260" s="107"/>
      <c r="AO260" s="107"/>
      <c r="AP260" s="107"/>
      <c r="AQ260" s="107"/>
      <c r="AR260" s="107"/>
      <c r="AS260" s="107"/>
      <c r="AT260" s="107"/>
      <c r="AU260" s="107" t="s">
        <v>55</v>
      </c>
      <c r="AV260" s="107" t="s">
        <v>55</v>
      </c>
      <c r="AW260" s="105"/>
      <c r="AX260" s="105"/>
      <c r="AY260" s="105"/>
      <c r="AZ260" s="105"/>
      <c r="BA260" s="105"/>
    </row>
    <row r="261" spans="1:289" s="104" customFormat="1" ht="15.75" x14ac:dyDescent="0.25">
      <c r="A261" s="80" t="s">
        <v>439</v>
      </c>
      <c r="B261" s="124">
        <v>5</v>
      </c>
      <c r="C261" s="107" t="s">
        <v>223</v>
      </c>
      <c r="D261" s="117" t="s">
        <v>128</v>
      </c>
      <c r="E261" s="125">
        <v>14821</v>
      </c>
      <c r="F261" s="125">
        <v>7203165200</v>
      </c>
      <c r="G261" s="125">
        <v>15425</v>
      </c>
      <c r="H261" s="109" t="s">
        <v>61</v>
      </c>
      <c r="I261" s="109" t="s">
        <v>173</v>
      </c>
      <c r="J261" s="107">
        <v>3</v>
      </c>
      <c r="K261" s="131">
        <v>52956.800000000003</v>
      </c>
      <c r="L261" s="127">
        <v>74194</v>
      </c>
      <c r="M261" s="129">
        <v>25.46</v>
      </c>
      <c r="N261" s="129">
        <v>35.67</v>
      </c>
      <c r="O261" s="129"/>
      <c r="P261" s="129"/>
      <c r="Q261" s="107">
        <v>13</v>
      </c>
      <c r="R261" s="107">
        <v>40</v>
      </c>
      <c r="S261" s="107" t="s">
        <v>262</v>
      </c>
      <c r="T261" s="107" t="s">
        <v>29</v>
      </c>
      <c r="U261" s="107" t="s">
        <v>38</v>
      </c>
      <c r="V261" s="107" t="s">
        <v>56</v>
      </c>
      <c r="W261" s="107" t="s">
        <v>55</v>
      </c>
      <c r="X261" s="107" t="s">
        <v>38</v>
      </c>
      <c r="Y261" s="107" t="s">
        <v>55</v>
      </c>
      <c r="Z261" s="107" t="s">
        <v>32</v>
      </c>
      <c r="AA261" s="107" t="s">
        <v>35</v>
      </c>
      <c r="AB261" s="107"/>
      <c r="AC261" s="107"/>
      <c r="AD261" s="107"/>
      <c r="AE261" s="107"/>
      <c r="AF261" s="107"/>
      <c r="AG261" s="107" t="s">
        <v>38</v>
      </c>
      <c r="AH261" s="107" t="s">
        <v>38</v>
      </c>
      <c r="AI261" s="107" t="s">
        <v>38</v>
      </c>
      <c r="AJ261" s="107" t="s">
        <v>38</v>
      </c>
      <c r="AK261" s="107" t="s">
        <v>38</v>
      </c>
      <c r="AL261" s="107"/>
      <c r="AM261" s="107" t="s">
        <v>38</v>
      </c>
      <c r="AN261" s="107"/>
      <c r="AO261" s="107" t="s">
        <v>55</v>
      </c>
      <c r="AP261" s="107" t="s">
        <v>55</v>
      </c>
      <c r="AQ261" s="107"/>
      <c r="AR261" s="107" t="s">
        <v>55</v>
      </c>
      <c r="AS261" s="107"/>
      <c r="AT261" s="107"/>
      <c r="AU261" s="107" t="s">
        <v>55</v>
      </c>
      <c r="AV261" s="107" t="s">
        <v>38</v>
      </c>
      <c r="AW261" s="105"/>
      <c r="AX261" s="105"/>
      <c r="AY261" s="105"/>
      <c r="AZ261" s="105"/>
      <c r="BA261" s="105"/>
    </row>
    <row r="262" spans="1:289" s="108" customFormat="1" ht="15.75" x14ac:dyDescent="0.25">
      <c r="A262" s="80" t="s">
        <v>439</v>
      </c>
      <c r="B262" s="124">
        <v>5</v>
      </c>
      <c r="C262" s="107" t="s">
        <v>236</v>
      </c>
      <c r="D262" s="117" t="s">
        <v>201</v>
      </c>
      <c r="E262" s="125">
        <v>8169</v>
      </c>
      <c r="F262" s="125">
        <v>3454595800</v>
      </c>
      <c r="G262" s="125">
        <v>9967</v>
      </c>
      <c r="H262" s="109" t="s">
        <v>305</v>
      </c>
      <c r="I262" s="109" t="s">
        <v>176</v>
      </c>
      <c r="J262" s="107">
        <v>1</v>
      </c>
      <c r="K262" s="131">
        <f t="shared" ref="K262:L265" si="10">M262*2080</f>
        <v>42036.800000000003</v>
      </c>
      <c r="L262" s="131">
        <f t="shared" si="10"/>
        <v>59841.599999999999</v>
      </c>
      <c r="M262" s="129">
        <v>20.21</v>
      </c>
      <c r="N262" s="129">
        <v>28.77</v>
      </c>
      <c r="O262" s="129"/>
      <c r="P262" s="129"/>
      <c r="Q262" s="107">
        <v>9</v>
      </c>
      <c r="R262" s="107">
        <v>40</v>
      </c>
      <c r="S262" s="107" t="s">
        <v>55</v>
      </c>
      <c r="T262" s="107" t="s">
        <v>400</v>
      </c>
      <c r="U262" s="107" t="s">
        <v>282</v>
      </c>
      <c r="V262" s="107" t="s">
        <v>55</v>
      </c>
      <c r="W262" s="107" t="s">
        <v>56</v>
      </c>
      <c r="X262" s="107" t="s">
        <v>38</v>
      </c>
      <c r="Y262" s="107" t="s">
        <v>55</v>
      </c>
      <c r="Z262" s="107"/>
      <c r="AA262" s="107" t="s">
        <v>35</v>
      </c>
      <c r="AB262" s="107" t="s">
        <v>55</v>
      </c>
      <c r="AC262" s="107" t="s">
        <v>55</v>
      </c>
      <c r="AD262" s="107" t="s">
        <v>55</v>
      </c>
      <c r="AE262" s="107" t="s">
        <v>55</v>
      </c>
      <c r="AF262" s="107" t="s">
        <v>55</v>
      </c>
      <c r="AG262" s="107" t="s">
        <v>56</v>
      </c>
      <c r="AH262" s="107" t="s">
        <v>56</v>
      </c>
      <c r="AI262" s="107" t="s">
        <v>56</v>
      </c>
      <c r="AJ262" s="107" t="s">
        <v>56</v>
      </c>
      <c r="AK262" s="107" t="s">
        <v>56</v>
      </c>
      <c r="AL262" s="107" t="s">
        <v>56</v>
      </c>
      <c r="AM262" s="107" t="s">
        <v>56</v>
      </c>
      <c r="AN262" s="107" t="s">
        <v>56</v>
      </c>
      <c r="AO262" s="107" t="s">
        <v>55</v>
      </c>
      <c r="AP262" s="107" t="s">
        <v>55</v>
      </c>
      <c r="AQ262" s="107" t="s">
        <v>56</v>
      </c>
      <c r="AR262" s="107" t="s">
        <v>55</v>
      </c>
      <c r="AS262" s="107" t="s">
        <v>56</v>
      </c>
      <c r="AT262" s="107" t="s">
        <v>56</v>
      </c>
      <c r="AU262" s="107" t="s">
        <v>55</v>
      </c>
      <c r="AV262" s="107" t="s">
        <v>56</v>
      </c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  <c r="IN262" s="7"/>
      <c r="IO262" s="7"/>
      <c r="IP262" s="7"/>
      <c r="IQ262" s="7"/>
      <c r="IR262" s="7"/>
      <c r="IS262" s="7"/>
      <c r="IT262" s="7"/>
      <c r="IU262" s="7"/>
      <c r="IV262" s="7"/>
      <c r="IW262" s="7"/>
      <c r="IX262" s="7"/>
      <c r="IY262" s="7"/>
      <c r="IZ262" s="7"/>
      <c r="JA262" s="7"/>
      <c r="JB262" s="7"/>
      <c r="JC262" s="7"/>
      <c r="JD262" s="7"/>
      <c r="JE262" s="7"/>
      <c r="JF262" s="7"/>
      <c r="JG262" s="7"/>
      <c r="JH262" s="7"/>
      <c r="JI262" s="7"/>
      <c r="JJ262" s="7"/>
      <c r="JK262" s="7"/>
      <c r="JL262" s="7"/>
      <c r="JM262" s="7"/>
      <c r="JN262" s="7"/>
      <c r="JO262" s="7"/>
      <c r="JP262" s="7"/>
      <c r="JQ262" s="7"/>
      <c r="JR262" s="7"/>
      <c r="JS262" s="7"/>
      <c r="JT262" s="7"/>
      <c r="JU262" s="7"/>
      <c r="JV262" s="7"/>
      <c r="JW262" s="7"/>
      <c r="JX262" s="7"/>
      <c r="JY262" s="7"/>
      <c r="JZ262" s="7"/>
      <c r="KA262" s="7"/>
      <c r="KB262" s="7"/>
      <c r="KC262" s="7"/>
    </row>
    <row r="263" spans="1:289" s="108" customFormat="1" ht="15.75" x14ac:dyDescent="0.25">
      <c r="A263" s="80" t="s">
        <v>439</v>
      </c>
      <c r="B263" s="124">
        <v>5</v>
      </c>
      <c r="C263" s="107" t="s">
        <v>236</v>
      </c>
      <c r="D263" s="117" t="s">
        <v>201</v>
      </c>
      <c r="E263" s="125">
        <v>8169</v>
      </c>
      <c r="F263" s="125">
        <v>3454595800</v>
      </c>
      <c r="G263" s="125">
        <v>9967</v>
      </c>
      <c r="H263" s="109" t="s">
        <v>306</v>
      </c>
      <c r="I263" s="109" t="s">
        <v>173</v>
      </c>
      <c r="J263" s="107">
        <v>1</v>
      </c>
      <c r="K263" s="131">
        <f t="shared" si="10"/>
        <v>47278.400000000001</v>
      </c>
      <c r="L263" s="131">
        <f t="shared" si="10"/>
        <v>67329.599999999991</v>
      </c>
      <c r="M263" s="129">
        <v>22.73</v>
      </c>
      <c r="N263" s="129">
        <v>32.369999999999997</v>
      </c>
      <c r="O263" s="129"/>
      <c r="P263" s="129"/>
      <c r="Q263" s="107">
        <v>9</v>
      </c>
      <c r="R263" s="107">
        <v>40</v>
      </c>
      <c r="S263" s="107" t="s">
        <v>55</v>
      </c>
      <c r="T263" s="107" t="s">
        <v>29</v>
      </c>
      <c r="U263" s="107" t="s">
        <v>282</v>
      </c>
      <c r="V263" s="107" t="s">
        <v>55</v>
      </c>
      <c r="W263" s="107" t="s">
        <v>56</v>
      </c>
      <c r="X263" s="107" t="s">
        <v>38</v>
      </c>
      <c r="Y263" s="107" t="s">
        <v>55</v>
      </c>
      <c r="Z263" s="107"/>
      <c r="AA263" s="107" t="s">
        <v>35</v>
      </c>
      <c r="AB263" s="107" t="s">
        <v>55</v>
      </c>
      <c r="AC263" s="107" t="s">
        <v>56</v>
      </c>
      <c r="AD263" s="107" t="s">
        <v>55</v>
      </c>
      <c r="AE263" s="107" t="s">
        <v>260</v>
      </c>
      <c r="AF263" s="107" t="s">
        <v>56</v>
      </c>
      <c r="AG263" s="107" t="s">
        <v>56</v>
      </c>
      <c r="AH263" s="107" t="s">
        <v>55</v>
      </c>
      <c r="AI263" s="107" t="s">
        <v>55</v>
      </c>
      <c r="AJ263" s="107" t="s">
        <v>55</v>
      </c>
      <c r="AK263" s="107" t="s">
        <v>55</v>
      </c>
      <c r="AL263" s="107" t="s">
        <v>56</v>
      </c>
      <c r="AM263" s="107" t="s">
        <v>56</v>
      </c>
      <c r="AN263" s="107" t="s">
        <v>56</v>
      </c>
      <c r="AO263" s="107" t="s">
        <v>55</v>
      </c>
      <c r="AP263" s="107" t="s">
        <v>56</v>
      </c>
      <c r="AQ263" s="107" t="s">
        <v>56</v>
      </c>
      <c r="AR263" s="107" t="s">
        <v>225</v>
      </c>
      <c r="AS263" s="107" t="s">
        <v>56</v>
      </c>
      <c r="AT263" s="107" t="s">
        <v>55</v>
      </c>
      <c r="AU263" s="107" t="s">
        <v>55</v>
      </c>
      <c r="AV263" s="107" t="s">
        <v>55</v>
      </c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  <c r="IN263" s="7"/>
      <c r="IO263" s="7"/>
      <c r="IP263" s="7"/>
      <c r="IQ263" s="7"/>
      <c r="IR263" s="7"/>
      <c r="IS263" s="7"/>
      <c r="IT263" s="7"/>
      <c r="IU263" s="7"/>
      <c r="IV263" s="7"/>
      <c r="IW263" s="7"/>
      <c r="IX263" s="7"/>
      <c r="IY263" s="7"/>
      <c r="IZ263" s="7"/>
      <c r="JA263" s="7"/>
      <c r="JB263" s="7"/>
      <c r="JC263" s="7"/>
      <c r="JD263" s="7"/>
      <c r="JE263" s="7"/>
      <c r="JF263" s="7"/>
      <c r="JG263" s="7"/>
      <c r="JH263" s="7"/>
      <c r="JI263" s="7"/>
      <c r="JJ263" s="7"/>
      <c r="JK263" s="7"/>
      <c r="JL263" s="7"/>
      <c r="JM263" s="7"/>
      <c r="JN263" s="7"/>
      <c r="JO263" s="7"/>
      <c r="JP263" s="7"/>
      <c r="JQ263" s="7"/>
      <c r="JR263" s="7"/>
      <c r="JS263" s="7"/>
      <c r="JT263" s="7"/>
      <c r="JU263" s="7"/>
      <c r="JV263" s="7"/>
      <c r="JW263" s="7"/>
      <c r="JX263" s="7"/>
      <c r="JY263" s="7"/>
      <c r="JZ263" s="7"/>
      <c r="KA263" s="7"/>
      <c r="KB263" s="7"/>
      <c r="KC263" s="7"/>
    </row>
    <row r="264" spans="1:289" s="108" customFormat="1" ht="15.75" x14ac:dyDescent="0.25">
      <c r="A264" s="80" t="s">
        <v>439</v>
      </c>
      <c r="B264" s="124">
        <v>5</v>
      </c>
      <c r="C264" s="107" t="s">
        <v>236</v>
      </c>
      <c r="D264" s="117" t="s">
        <v>201</v>
      </c>
      <c r="E264" s="125">
        <v>8169</v>
      </c>
      <c r="F264" s="125">
        <v>3454595800</v>
      </c>
      <c r="G264" s="125">
        <v>9967</v>
      </c>
      <c r="H264" s="109" t="s">
        <v>307</v>
      </c>
      <c r="I264" s="109" t="s">
        <v>173</v>
      </c>
      <c r="J264" s="107">
        <v>2</v>
      </c>
      <c r="K264" s="131">
        <f t="shared" si="10"/>
        <v>49192</v>
      </c>
      <c r="L264" s="131">
        <f t="shared" si="10"/>
        <v>70012.799999999988</v>
      </c>
      <c r="M264" s="129">
        <v>23.65</v>
      </c>
      <c r="N264" s="129">
        <v>33.659999999999997</v>
      </c>
      <c r="O264" s="129"/>
      <c r="P264" s="129"/>
      <c r="Q264" s="107">
        <v>9</v>
      </c>
      <c r="R264" s="107">
        <v>40</v>
      </c>
      <c r="S264" s="107" t="s">
        <v>55</v>
      </c>
      <c r="T264" s="107" t="s">
        <v>28</v>
      </c>
      <c r="U264" s="107" t="s">
        <v>282</v>
      </c>
      <c r="V264" s="107" t="s">
        <v>55</v>
      </c>
      <c r="W264" s="107" t="s">
        <v>56</v>
      </c>
      <c r="X264" s="107"/>
      <c r="Y264" s="107" t="s">
        <v>55</v>
      </c>
      <c r="Z264" s="107" t="s">
        <v>38</v>
      </c>
      <c r="AA264" s="107" t="s">
        <v>35</v>
      </c>
      <c r="AB264" s="107" t="s">
        <v>55</v>
      </c>
      <c r="AC264" s="107" t="s">
        <v>56</v>
      </c>
      <c r="AD264" s="107" t="s">
        <v>55</v>
      </c>
      <c r="AE264" s="107" t="s">
        <v>55</v>
      </c>
      <c r="AF264" s="107" t="s">
        <v>56</v>
      </c>
      <c r="AG264" s="107" t="s">
        <v>55</v>
      </c>
      <c r="AH264" s="107" t="s">
        <v>55</v>
      </c>
      <c r="AI264" s="107" t="s">
        <v>55</v>
      </c>
      <c r="AJ264" s="107" t="s">
        <v>55</v>
      </c>
      <c r="AK264" s="107" t="s">
        <v>55</v>
      </c>
      <c r="AL264" s="107" t="s">
        <v>56</v>
      </c>
      <c r="AM264" s="107" t="s">
        <v>56</v>
      </c>
      <c r="AN264" s="107" t="s">
        <v>56</v>
      </c>
      <c r="AO264" s="107" t="s">
        <v>55</v>
      </c>
      <c r="AP264" s="107" t="s">
        <v>56</v>
      </c>
      <c r="AQ264" s="107" t="s">
        <v>56</v>
      </c>
      <c r="AR264" s="107" t="s">
        <v>55</v>
      </c>
      <c r="AS264" s="107" t="s">
        <v>56</v>
      </c>
      <c r="AT264" s="107" t="s">
        <v>55</v>
      </c>
      <c r="AU264" s="107" t="s">
        <v>55</v>
      </c>
      <c r="AV264" s="107" t="s">
        <v>55</v>
      </c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  <c r="IJ264" s="7"/>
      <c r="IK264" s="7"/>
      <c r="IL264" s="7"/>
      <c r="IM264" s="7"/>
      <c r="IN264" s="7"/>
      <c r="IO264" s="7"/>
      <c r="IP264" s="7"/>
      <c r="IQ264" s="7"/>
      <c r="IR264" s="7"/>
      <c r="IS264" s="7"/>
      <c r="IT264" s="7"/>
      <c r="IU264" s="7"/>
      <c r="IV264" s="7"/>
      <c r="IW264" s="7"/>
      <c r="IX264" s="7"/>
      <c r="IY264" s="7"/>
      <c r="IZ264" s="7"/>
      <c r="JA264" s="7"/>
      <c r="JB264" s="7"/>
      <c r="JC264" s="7"/>
      <c r="JD264" s="7"/>
      <c r="JE264" s="7"/>
      <c r="JF264" s="7"/>
      <c r="JG264" s="7"/>
      <c r="JH264" s="7"/>
      <c r="JI264" s="7"/>
      <c r="JJ264" s="7"/>
      <c r="JK264" s="7"/>
      <c r="JL264" s="7"/>
      <c r="JM264" s="7"/>
      <c r="JN264" s="7"/>
      <c r="JO264" s="7"/>
      <c r="JP264" s="7"/>
      <c r="JQ264" s="7"/>
      <c r="JR264" s="7"/>
      <c r="JS264" s="7"/>
      <c r="JT264" s="7"/>
      <c r="JU264" s="7"/>
      <c r="JV264" s="7"/>
      <c r="JW264" s="7"/>
      <c r="JX264" s="7"/>
      <c r="JY264" s="7"/>
      <c r="JZ264" s="7"/>
      <c r="KA264" s="7"/>
      <c r="KB264" s="7"/>
      <c r="KC264" s="7"/>
    </row>
    <row r="265" spans="1:289" s="108" customFormat="1" ht="15.75" x14ac:dyDescent="0.25">
      <c r="A265" s="80" t="s">
        <v>439</v>
      </c>
      <c r="B265" s="124">
        <v>5</v>
      </c>
      <c r="C265" s="107" t="s">
        <v>223</v>
      </c>
      <c r="D265" s="116" t="s">
        <v>201</v>
      </c>
      <c r="E265" s="125">
        <v>8169</v>
      </c>
      <c r="F265" s="125">
        <v>3454595800</v>
      </c>
      <c r="G265" s="125">
        <v>9967</v>
      </c>
      <c r="H265" s="109" t="s">
        <v>283</v>
      </c>
      <c r="I265" s="121" t="s">
        <v>177</v>
      </c>
      <c r="J265" s="107">
        <v>1</v>
      </c>
      <c r="K265" s="131">
        <f t="shared" si="10"/>
        <v>78478.399999999994</v>
      </c>
      <c r="L265" s="131">
        <f t="shared" si="10"/>
        <v>111716.8</v>
      </c>
      <c r="M265" s="129">
        <v>37.729999999999997</v>
      </c>
      <c r="N265" s="129">
        <v>53.71</v>
      </c>
      <c r="O265" s="129"/>
      <c r="P265" s="129"/>
      <c r="Q265" s="107">
        <v>9</v>
      </c>
      <c r="R265" s="107">
        <v>40</v>
      </c>
      <c r="S265" s="107" t="s">
        <v>55</v>
      </c>
      <c r="T265" s="107" t="s">
        <v>27</v>
      </c>
      <c r="U265" s="107" t="s">
        <v>282</v>
      </c>
      <c r="V265" s="107" t="s">
        <v>55</v>
      </c>
      <c r="W265" s="107" t="s">
        <v>56</v>
      </c>
      <c r="X265" s="107"/>
      <c r="Y265" s="107" t="s">
        <v>55</v>
      </c>
      <c r="Z265" s="107"/>
      <c r="AA265" s="107" t="s">
        <v>35</v>
      </c>
      <c r="AB265" s="107" t="s">
        <v>55</v>
      </c>
      <c r="AC265" s="107" t="s">
        <v>56</v>
      </c>
      <c r="AD265" s="107" t="s">
        <v>55</v>
      </c>
      <c r="AE265" s="107" t="s">
        <v>55</v>
      </c>
      <c r="AF265" s="107" t="s">
        <v>55</v>
      </c>
      <c r="AG265" s="107" t="s">
        <v>55</v>
      </c>
      <c r="AH265" s="107" t="s">
        <v>55</v>
      </c>
      <c r="AI265" s="107" t="s">
        <v>55</v>
      </c>
      <c r="AJ265" s="107" t="s">
        <v>55</v>
      </c>
      <c r="AK265" s="107" t="s">
        <v>55</v>
      </c>
      <c r="AL265" s="107" t="s">
        <v>55</v>
      </c>
      <c r="AM265" s="107" t="s">
        <v>55</v>
      </c>
      <c r="AN265" s="107" t="s">
        <v>55</v>
      </c>
      <c r="AO265" s="107" t="s">
        <v>55</v>
      </c>
      <c r="AP265" s="107" t="s">
        <v>55</v>
      </c>
      <c r="AQ265" s="107" t="s">
        <v>55</v>
      </c>
      <c r="AR265" s="107" t="s">
        <v>55</v>
      </c>
      <c r="AS265" s="107" t="s">
        <v>55</v>
      </c>
      <c r="AT265" s="107" t="s">
        <v>55</v>
      </c>
      <c r="AU265" s="107" t="s">
        <v>55</v>
      </c>
      <c r="AV265" s="107" t="s">
        <v>55</v>
      </c>
    </row>
    <row r="266" spans="1:289" s="108" customFormat="1" ht="15.75" x14ac:dyDescent="0.25">
      <c r="A266" s="80" t="s">
        <v>439</v>
      </c>
      <c r="B266" s="107">
        <v>6</v>
      </c>
      <c r="C266" s="107" t="s">
        <v>223</v>
      </c>
      <c r="D266" s="117" t="s">
        <v>186</v>
      </c>
      <c r="E266" s="125">
        <v>7111</v>
      </c>
      <c r="F266" s="125">
        <v>2164143300</v>
      </c>
      <c r="G266" s="125">
        <v>5100</v>
      </c>
      <c r="H266" s="120" t="s">
        <v>0</v>
      </c>
      <c r="I266" s="109" t="s">
        <v>177</v>
      </c>
      <c r="J266" s="107">
        <v>1</v>
      </c>
      <c r="K266" s="131">
        <v>83221</v>
      </c>
      <c r="L266" s="127">
        <v>109200</v>
      </c>
      <c r="M266" s="129">
        <v>40.01</v>
      </c>
      <c r="N266" s="129">
        <v>52.5</v>
      </c>
      <c r="O266" s="129"/>
      <c r="P266" s="129"/>
      <c r="Q266" s="107">
        <v>12</v>
      </c>
      <c r="R266" s="107">
        <v>40</v>
      </c>
      <c r="S266" s="107" t="s">
        <v>55</v>
      </c>
      <c r="T266" s="107" t="s">
        <v>27</v>
      </c>
      <c r="U266" s="107" t="s">
        <v>282</v>
      </c>
      <c r="V266" s="107" t="s">
        <v>55</v>
      </c>
      <c r="W266" s="107" t="s">
        <v>55</v>
      </c>
      <c r="X266" s="107" t="s">
        <v>31</v>
      </c>
      <c r="Y266" s="107" t="s">
        <v>55</v>
      </c>
      <c r="Z266" s="107"/>
      <c r="AA266" s="107" t="s">
        <v>35</v>
      </c>
      <c r="AB266" s="107" t="s">
        <v>55</v>
      </c>
      <c r="AC266" s="107" t="s">
        <v>55</v>
      </c>
      <c r="AD266" s="107" t="s">
        <v>55</v>
      </c>
      <c r="AE266" s="107" t="s">
        <v>55</v>
      </c>
      <c r="AF266" s="107" t="s">
        <v>55</v>
      </c>
      <c r="AG266" s="107" t="s">
        <v>55</v>
      </c>
      <c r="AH266" s="107" t="s">
        <v>56</v>
      </c>
      <c r="AI266" s="107" t="s">
        <v>55</v>
      </c>
      <c r="AJ266" s="107" t="s">
        <v>55</v>
      </c>
      <c r="AK266" s="107" t="s">
        <v>55</v>
      </c>
      <c r="AL266" s="107" t="s">
        <v>55</v>
      </c>
      <c r="AM266" s="107" t="s">
        <v>55</v>
      </c>
      <c r="AN266" s="107" t="s">
        <v>55</v>
      </c>
      <c r="AO266" s="107" t="s">
        <v>55</v>
      </c>
      <c r="AP266" s="107" t="s">
        <v>55</v>
      </c>
      <c r="AQ266" s="107" t="s">
        <v>55</v>
      </c>
      <c r="AR266" s="107" t="s">
        <v>55</v>
      </c>
      <c r="AS266" s="107" t="s">
        <v>55</v>
      </c>
      <c r="AT266" s="107" t="s">
        <v>55</v>
      </c>
      <c r="AU266" s="107" t="s">
        <v>55</v>
      </c>
      <c r="AV266" s="107" t="s">
        <v>55</v>
      </c>
    </row>
    <row r="267" spans="1:289" s="108" customFormat="1" ht="15.75" x14ac:dyDescent="0.25">
      <c r="A267" s="80" t="s">
        <v>439</v>
      </c>
      <c r="B267" s="107">
        <v>6</v>
      </c>
      <c r="C267" s="107" t="s">
        <v>223</v>
      </c>
      <c r="D267" s="117" t="s">
        <v>186</v>
      </c>
      <c r="E267" s="125">
        <v>7111</v>
      </c>
      <c r="F267" s="125">
        <v>2164143300</v>
      </c>
      <c r="G267" s="125">
        <v>5100</v>
      </c>
      <c r="H267" s="120" t="s">
        <v>234</v>
      </c>
      <c r="I267" s="109" t="s">
        <v>173</v>
      </c>
      <c r="J267" s="107">
        <v>1</v>
      </c>
      <c r="K267" s="131">
        <v>54870</v>
      </c>
      <c r="L267" s="127">
        <v>73986</v>
      </c>
      <c r="M267" s="129">
        <v>27.11</v>
      </c>
      <c r="N267" s="129">
        <v>35.57</v>
      </c>
      <c r="O267" s="129"/>
      <c r="P267" s="129"/>
      <c r="Q267" s="107">
        <v>12</v>
      </c>
      <c r="R267" s="107">
        <v>40</v>
      </c>
      <c r="S267" s="107" t="s">
        <v>55</v>
      </c>
      <c r="T267" s="107" t="s">
        <v>28</v>
      </c>
      <c r="U267" s="107" t="s">
        <v>282</v>
      </c>
      <c r="V267" s="107" t="s">
        <v>55</v>
      </c>
      <c r="W267" s="107" t="s">
        <v>55</v>
      </c>
      <c r="X267" s="107" t="s">
        <v>38</v>
      </c>
      <c r="Y267" s="107" t="s">
        <v>55</v>
      </c>
      <c r="Z267" s="107"/>
      <c r="AA267" s="107" t="s">
        <v>35</v>
      </c>
      <c r="AB267" s="107" t="s">
        <v>55</v>
      </c>
      <c r="AC267" s="107" t="s">
        <v>55</v>
      </c>
      <c r="AD267" s="107" t="s">
        <v>56</v>
      </c>
      <c r="AE267" s="107" t="s">
        <v>260</v>
      </c>
      <c r="AF267" s="107" t="s">
        <v>260</v>
      </c>
      <c r="AG267" s="107" t="s">
        <v>55</v>
      </c>
      <c r="AH267" s="107" t="s">
        <v>55</v>
      </c>
      <c r="AI267" s="107" t="s">
        <v>55</v>
      </c>
      <c r="AJ267" s="107" t="s">
        <v>55</v>
      </c>
      <c r="AK267" s="107" t="s">
        <v>55</v>
      </c>
      <c r="AL267" s="107" t="s">
        <v>260</v>
      </c>
      <c r="AM267" s="107" t="s">
        <v>56</v>
      </c>
      <c r="AN267" s="107" t="s">
        <v>56</v>
      </c>
      <c r="AO267" s="107" t="s">
        <v>55</v>
      </c>
      <c r="AP267" s="107" t="s">
        <v>56</v>
      </c>
      <c r="AQ267" s="107" t="s">
        <v>260</v>
      </c>
      <c r="AR267" s="107" t="s">
        <v>225</v>
      </c>
      <c r="AS267" s="107" t="s">
        <v>55</v>
      </c>
      <c r="AT267" s="107" t="s">
        <v>55</v>
      </c>
      <c r="AU267" s="107" t="s">
        <v>55</v>
      </c>
      <c r="AV267" s="107" t="s">
        <v>55</v>
      </c>
    </row>
    <row r="268" spans="1:289" s="108" customFormat="1" ht="15.75" x14ac:dyDescent="0.25">
      <c r="A268" s="80" t="s">
        <v>439</v>
      </c>
      <c r="B268" s="107">
        <v>6</v>
      </c>
      <c r="C268" s="107" t="s">
        <v>236</v>
      </c>
      <c r="D268" s="117" t="s">
        <v>186</v>
      </c>
      <c r="E268" s="125">
        <v>7111</v>
      </c>
      <c r="F268" s="125">
        <v>2164143300</v>
      </c>
      <c r="G268" s="125">
        <v>5100</v>
      </c>
      <c r="H268" s="120" t="s">
        <v>365</v>
      </c>
      <c r="I268" s="109" t="s">
        <v>173</v>
      </c>
      <c r="J268" s="107">
        <v>2</v>
      </c>
      <c r="K268" s="131">
        <v>51979</v>
      </c>
      <c r="L268" s="127">
        <v>68203</v>
      </c>
      <c r="M268" s="129">
        <v>24.99</v>
      </c>
      <c r="N268" s="129">
        <v>32.79</v>
      </c>
      <c r="O268" s="129"/>
      <c r="P268" s="129"/>
      <c r="Q268" s="107">
        <v>12</v>
      </c>
      <c r="R268" s="107">
        <v>40</v>
      </c>
      <c r="S268" s="107" t="s">
        <v>55</v>
      </c>
      <c r="T268" s="107" t="s">
        <v>28</v>
      </c>
      <c r="U268" s="107" t="s">
        <v>282</v>
      </c>
      <c r="V268" s="107" t="s">
        <v>55</v>
      </c>
      <c r="W268" s="107" t="s">
        <v>55</v>
      </c>
      <c r="X268" s="107"/>
      <c r="Y268" s="107" t="s">
        <v>55</v>
      </c>
      <c r="Z268" s="107" t="s">
        <v>38</v>
      </c>
      <c r="AA268" s="107" t="s">
        <v>35</v>
      </c>
      <c r="AB268" s="107" t="s">
        <v>56</v>
      </c>
      <c r="AC268" s="107" t="s">
        <v>55</v>
      </c>
      <c r="AD268" s="107" t="s">
        <v>56</v>
      </c>
      <c r="AE268" s="107" t="s">
        <v>56</v>
      </c>
      <c r="AF268" s="107" t="s">
        <v>56</v>
      </c>
      <c r="AG268" s="107" t="s">
        <v>56</v>
      </c>
      <c r="AH268" s="107" t="s">
        <v>55</v>
      </c>
      <c r="AI268" s="107" t="s">
        <v>55</v>
      </c>
      <c r="AJ268" s="107" t="s">
        <v>55</v>
      </c>
      <c r="AK268" s="107" t="s">
        <v>55</v>
      </c>
      <c r="AL268" s="107" t="s">
        <v>55</v>
      </c>
      <c r="AM268" s="107" t="s">
        <v>56</v>
      </c>
      <c r="AN268" s="107" t="s">
        <v>56</v>
      </c>
      <c r="AO268" s="107" t="s">
        <v>55</v>
      </c>
      <c r="AP268" s="107" t="s">
        <v>56</v>
      </c>
      <c r="AQ268" s="107" t="s">
        <v>56</v>
      </c>
      <c r="AR268" s="107" t="s">
        <v>55</v>
      </c>
      <c r="AS268" s="107" t="s">
        <v>55</v>
      </c>
      <c r="AT268" s="107" t="s">
        <v>55</v>
      </c>
      <c r="AU268" s="107" t="s">
        <v>55</v>
      </c>
      <c r="AV268" s="107" t="s">
        <v>55</v>
      </c>
    </row>
    <row r="269" spans="1:289" ht="15.75" x14ac:dyDescent="0.25">
      <c r="A269" s="91">
        <v>2024</v>
      </c>
      <c r="B269" s="89">
        <v>6</v>
      </c>
      <c r="C269" s="91" t="s">
        <v>223</v>
      </c>
      <c r="D269" s="87" t="s">
        <v>62</v>
      </c>
      <c r="E269" s="90">
        <v>11000</v>
      </c>
      <c r="F269" s="90">
        <v>2836661900</v>
      </c>
      <c r="G269" s="90">
        <v>12441</v>
      </c>
      <c r="H269" s="88" t="s">
        <v>0</v>
      </c>
      <c r="I269" s="84" t="s">
        <v>177</v>
      </c>
      <c r="J269" s="91">
        <v>1</v>
      </c>
      <c r="K269" s="95">
        <v>73717.279999999999</v>
      </c>
      <c r="L269" s="93">
        <v>102051.82</v>
      </c>
      <c r="M269" s="96">
        <v>35.44</v>
      </c>
      <c r="N269" s="96">
        <v>49.06</v>
      </c>
      <c r="O269" s="92">
        <v>20</v>
      </c>
      <c r="P269" s="92">
        <v>40</v>
      </c>
      <c r="Q269" s="92" t="s">
        <v>38</v>
      </c>
      <c r="R269" s="85" t="s">
        <v>28</v>
      </c>
      <c r="S269" s="92" t="s">
        <v>38</v>
      </c>
      <c r="T269" s="92" t="s">
        <v>55</v>
      </c>
      <c r="U269" s="92" t="s">
        <v>55</v>
      </c>
      <c r="V269" s="92" t="s">
        <v>31</v>
      </c>
      <c r="W269" s="92" t="s">
        <v>38</v>
      </c>
      <c r="X269" s="92" t="s">
        <v>38</v>
      </c>
      <c r="Y269" s="92" t="s">
        <v>35</v>
      </c>
      <c r="Z269" s="92" t="s">
        <v>260</v>
      </c>
      <c r="AA269" s="92" t="s">
        <v>38</v>
      </c>
      <c r="AB269" s="92"/>
      <c r="AC269" s="92" t="s">
        <v>260</v>
      </c>
      <c r="AD269" s="92"/>
      <c r="AE269" s="92" t="s">
        <v>260</v>
      </c>
      <c r="AF269" s="92" t="s">
        <v>38</v>
      </c>
      <c r="AG269" s="92" t="s">
        <v>260</v>
      </c>
      <c r="AH269" s="92" t="s">
        <v>260</v>
      </c>
      <c r="AI269" s="92" t="s">
        <v>38</v>
      </c>
      <c r="AJ269" s="92" t="s">
        <v>260</v>
      </c>
      <c r="AK269" s="92"/>
      <c r="AL269" s="92"/>
      <c r="AM269" s="92" t="s">
        <v>260</v>
      </c>
      <c r="AN269" s="92" t="s">
        <v>55</v>
      </c>
      <c r="AO269" s="92" t="s">
        <v>260</v>
      </c>
      <c r="AP269" s="92" t="s">
        <v>55</v>
      </c>
      <c r="AQ269" s="92"/>
      <c r="AR269" s="92"/>
      <c r="AS269" s="92" t="s">
        <v>260</v>
      </c>
      <c r="AT269" s="92" t="s">
        <v>260</v>
      </c>
      <c r="AU269" s="3" t="s">
        <v>55</v>
      </c>
      <c r="AV269" s="3" t="s">
        <v>55</v>
      </c>
      <c r="AW269" s="4"/>
      <c r="AX269" s="4"/>
      <c r="AY269" s="4"/>
      <c r="AZ269" s="4"/>
      <c r="BA269" s="4"/>
      <c r="BB269" s="4"/>
      <c r="BC269" s="4"/>
      <c r="BD269" s="4"/>
      <c r="BE269" s="4"/>
    </row>
    <row r="270" spans="1:289" ht="15.75" x14ac:dyDescent="0.25">
      <c r="A270" s="91">
        <v>2024</v>
      </c>
      <c r="B270" s="89">
        <v>6</v>
      </c>
      <c r="C270" s="91" t="s">
        <v>223</v>
      </c>
      <c r="D270" s="87" t="s">
        <v>62</v>
      </c>
      <c r="E270" s="90">
        <v>11000</v>
      </c>
      <c r="F270" s="90">
        <v>2836661900</v>
      </c>
      <c r="G270" s="90">
        <v>12441</v>
      </c>
      <c r="H270" s="88" t="s">
        <v>233</v>
      </c>
      <c r="I270" s="84" t="s">
        <v>173</v>
      </c>
      <c r="J270" s="91">
        <v>1</v>
      </c>
      <c r="K270" s="95">
        <v>52935.74</v>
      </c>
      <c r="L270" s="93">
        <v>73264.100000000006</v>
      </c>
      <c r="M270" s="96">
        <v>25.45</v>
      </c>
      <c r="N270" s="96">
        <v>35.22</v>
      </c>
      <c r="O270" s="92">
        <v>20</v>
      </c>
      <c r="P270" s="92">
        <v>40</v>
      </c>
      <c r="Q270" s="92" t="s">
        <v>38</v>
      </c>
      <c r="R270" s="85" t="s">
        <v>28</v>
      </c>
      <c r="S270" s="92"/>
      <c r="T270" s="92" t="s">
        <v>55</v>
      </c>
      <c r="U270" s="92" t="s">
        <v>55</v>
      </c>
      <c r="V270" s="92" t="s">
        <v>38</v>
      </c>
      <c r="W270" s="92" t="s">
        <v>38</v>
      </c>
      <c r="X270" s="92" t="s">
        <v>38</v>
      </c>
      <c r="Y270" s="92" t="s">
        <v>35</v>
      </c>
      <c r="Z270" s="92" t="s">
        <v>38</v>
      </c>
      <c r="AA270" s="92" t="s">
        <v>38</v>
      </c>
      <c r="AB270" s="92" t="s">
        <v>38</v>
      </c>
      <c r="AC270" s="92" t="s">
        <v>38</v>
      </c>
      <c r="AD270" s="92" t="s">
        <v>38</v>
      </c>
      <c r="AE270" s="92" t="s">
        <v>38</v>
      </c>
      <c r="AF270" s="92" t="s">
        <v>55</v>
      </c>
      <c r="AG270" s="92" t="s">
        <v>55</v>
      </c>
      <c r="AH270" s="92" t="s">
        <v>55</v>
      </c>
      <c r="AI270" s="92" t="s">
        <v>55</v>
      </c>
      <c r="AJ270" s="92" t="s">
        <v>55</v>
      </c>
      <c r="AK270" s="92" t="s">
        <v>38</v>
      </c>
      <c r="AL270" s="92" t="s">
        <v>55</v>
      </c>
      <c r="AM270" s="92" t="s">
        <v>55</v>
      </c>
      <c r="AN270" s="92" t="s">
        <v>260</v>
      </c>
      <c r="AO270" s="92" t="s">
        <v>38</v>
      </c>
      <c r="AP270" s="92" t="s">
        <v>55</v>
      </c>
      <c r="AQ270" s="92"/>
      <c r="AR270" s="92" t="s">
        <v>38</v>
      </c>
      <c r="AS270" s="92" t="s">
        <v>55</v>
      </c>
      <c r="AT270" s="92" t="s">
        <v>55</v>
      </c>
      <c r="AU270" s="3" t="s">
        <v>260</v>
      </c>
      <c r="AV270" s="3" t="s">
        <v>260</v>
      </c>
      <c r="AW270" s="4"/>
      <c r="AX270" s="4"/>
      <c r="AY270" s="4"/>
      <c r="AZ270" s="4"/>
      <c r="BA270" s="4"/>
      <c r="BB270" s="4"/>
      <c r="BC270" s="4"/>
      <c r="BD270" s="4"/>
      <c r="BE270" s="4"/>
    </row>
    <row r="271" spans="1:289" ht="15.75" x14ac:dyDescent="0.25">
      <c r="A271" s="91">
        <v>2024</v>
      </c>
      <c r="B271" s="89">
        <v>6</v>
      </c>
      <c r="C271" s="91" t="s">
        <v>223</v>
      </c>
      <c r="D271" s="87" t="s">
        <v>62</v>
      </c>
      <c r="E271" s="90">
        <v>11000</v>
      </c>
      <c r="F271" s="90">
        <v>2836661900</v>
      </c>
      <c r="G271" s="90">
        <v>12441</v>
      </c>
      <c r="H271" s="88" t="s">
        <v>427</v>
      </c>
      <c r="I271" s="84" t="s">
        <v>173</v>
      </c>
      <c r="J271" s="91">
        <v>1</v>
      </c>
      <c r="K271" s="95">
        <v>49936.12</v>
      </c>
      <c r="L271" s="93">
        <v>69120.740000000005</v>
      </c>
      <c r="M271" s="96">
        <v>24.01</v>
      </c>
      <c r="N271" s="96">
        <v>33.229999999999997</v>
      </c>
      <c r="O271" s="92">
        <v>20</v>
      </c>
      <c r="P271" s="92">
        <v>40</v>
      </c>
      <c r="Q271" s="92" t="s">
        <v>38</v>
      </c>
      <c r="R271" s="85" t="s">
        <v>38</v>
      </c>
      <c r="S271" s="92"/>
      <c r="T271" s="92" t="s">
        <v>55</v>
      </c>
      <c r="U271" s="92" t="s">
        <v>38</v>
      </c>
      <c r="V271" s="92" t="s">
        <v>38</v>
      </c>
      <c r="W271" s="92" t="s">
        <v>38</v>
      </c>
      <c r="X271" s="92" t="s">
        <v>38</v>
      </c>
      <c r="Y271" s="92" t="s">
        <v>35</v>
      </c>
      <c r="Z271" s="92" t="s">
        <v>38</v>
      </c>
      <c r="AA271" s="92" t="s">
        <v>260</v>
      </c>
      <c r="AB271" s="92"/>
      <c r="AC271" s="92"/>
      <c r="AD271" s="92"/>
      <c r="AE271" s="92" t="s">
        <v>38</v>
      </c>
      <c r="AF271" s="92" t="s">
        <v>38</v>
      </c>
      <c r="AG271" s="92" t="s">
        <v>38</v>
      </c>
      <c r="AH271" s="92" t="s">
        <v>38</v>
      </c>
      <c r="AI271" s="92" t="s">
        <v>38</v>
      </c>
      <c r="AJ271" s="92" t="s">
        <v>38</v>
      </c>
      <c r="AK271" s="92"/>
      <c r="AL271" s="92" t="s">
        <v>38</v>
      </c>
      <c r="AM271" s="92" t="s">
        <v>38</v>
      </c>
      <c r="AN271" s="92"/>
      <c r="AO271" s="92" t="s">
        <v>38</v>
      </c>
      <c r="AP271" s="92" t="s">
        <v>55</v>
      </c>
      <c r="AQ271" s="92"/>
      <c r="AR271" s="92"/>
      <c r="AS271" s="92" t="s">
        <v>38</v>
      </c>
      <c r="AT271" s="92" t="s">
        <v>38</v>
      </c>
      <c r="AU271" s="3" t="s">
        <v>55</v>
      </c>
      <c r="AV271" s="3" t="s">
        <v>55</v>
      </c>
      <c r="AW271" s="4"/>
      <c r="AX271" s="4"/>
      <c r="AY271" s="4"/>
      <c r="AZ271" s="4"/>
      <c r="BA271" s="4"/>
      <c r="BB271" s="4"/>
      <c r="BC271" s="4"/>
      <c r="BD271" s="4"/>
      <c r="BE271" s="4"/>
    </row>
    <row r="272" spans="1:289" ht="15.75" x14ac:dyDescent="0.25">
      <c r="A272" s="91">
        <v>2024</v>
      </c>
      <c r="B272" s="89">
        <v>6</v>
      </c>
      <c r="C272" s="91" t="s">
        <v>223</v>
      </c>
      <c r="D272" s="87" t="s">
        <v>62</v>
      </c>
      <c r="E272" s="90">
        <v>11000</v>
      </c>
      <c r="F272" s="90">
        <v>2836661900</v>
      </c>
      <c r="G272" s="90">
        <v>12441</v>
      </c>
      <c r="H272" s="88" t="s">
        <v>428</v>
      </c>
      <c r="I272" s="84" t="s">
        <v>173</v>
      </c>
      <c r="J272" s="91">
        <v>1</v>
      </c>
      <c r="K272" s="95">
        <v>46677.54</v>
      </c>
      <c r="L272" s="93">
        <v>64588.94</v>
      </c>
      <c r="M272" s="96">
        <v>22.44</v>
      </c>
      <c r="N272" s="96">
        <v>31.05</v>
      </c>
      <c r="O272" s="92">
        <v>20</v>
      </c>
      <c r="P272" s="92">
        <v>40</v>
      </c>
      <c r="Q272" s="101" t="s">
        <v>38</v>
      </c>
      <c r="R272" s="102" t="s">
        <v>38</v>
      </c>
      <c r="S272" s="101"/>
      <c r="T272" s="92" t="s">
        <v>55</v>
      </c>
      <c r="U272" s="92" t="s">
        <v>38</v>
      </c>
      <c r="V272" s="92" t="s">
        <v>38</v>
      </c>
      <c r="W272" s="92" t="s">
        <v>38</v>
      </c>
      <c r="X272" s="92" t="s">
        <v>38</v>
      </c>
      <c r="Y272" s="92" t="s">
        <v>35</v>
      </c>
      <c r="Z272" s="92" t="s">
        <v>38</v>
      </c>
      <c r="AA272" s="92" t="s">
        <v>260</v>
      </c>
      <c r="AB272" s="101"/>
      <c r="AC272" s="101"/>
      <c r="AD272" s="101"/>
      <c r="AE272" s="101" t="s">
        <v>38</v>
      </c>
      <c r="AF272" s="101" t="s">
        <v>38</v>
      </c>
      <c r="AG272" s="101" t="s">
        <v>38</v>
      </c>
      <c r="AH272" s="101" t="s">
        <v>38</v>
      </c>
      <c r="AI272" s="101" t="s">
        <v>38</v>
      </c>
      <c r="AJ272" s="101" t="s">
        <v>38</v>
      </c>
      <c r="AK272" s="101"/>
      <c r="AL272" s="101" t="s">
        <v>38</v>
      </c>
      <c r="AM272" s="101" t="s">
        <v>38</v>
      </c>
      <c r="AN272" s="101"/>
      <c r="AO272" s="101" t="s">
        <v>38</v>
      </c>
      <c r="AP272" s="101" t="s">
        <v>55</v>
      </c>
      <c r="AQ272" s="101"/>
      <c r="AR272" s="101"/>
      <c r="AS272" s="101" t="s">
        <v>38</v>
      </c>
      <c r="AT272" s="101" t="s">
        <v>38</v>
      </c>
      <c r="AU272" s="3" t="s">
        <v>38</v>
      </c>
      <c r="AV272" s="3" t="s">
        <v>38</v>
      </c>
      <c r="AW272" s="4"/>
      <c r="AX272" s="4"/>
      <c r="AY272" s="4"/>
      <c r="AZ272" s="4"/>
      <c r="BA272" s="4"/>
      <c r="BB272" s="4"/>
      <c r="BC272" s="4"/>
      <c r="BD272" s="4"/>
      <c r="BE272" s="4"/>
    </row>
    <row r="273" spans="1:289" ht="15.75" x14ac:dyDescent="0.25">
      <c r="A273" s="91">
        <v>2024</v>
      </c>
      <c r="B273" s="89">
        <v>6</v>
      </c>
      <c r="C273" s="91" t="s">
        <v>223</v>
      </c>
      <c r="D273" s="86" t="s">
        <v>62</v>
      </c>
      <c r="E273" s="90">
        <v>11000</v>
      </c>
      <c r="F273" s="90">
        <v>2836661900</v>
      </c>
      <c r="G273" s="90">
        <v>12441</v>
      </c>
      <c r="H273" s="84" t="s">
        <v>54</v>
      </c>
      <c r="I273" s="84" t="s">
        <v>433</v>
      </c>
      <c r="J273" s="91">
        <v>1</v>
      </c>
      <c r="K273" s="95">
        <v>43591.6</v>
      </c>
      <c r="L273" s="93">
        <v>60380.84</v>
      </c>
      <c r="M273" s="96">
        <v>20.96</v>
      </c>
      <c r="N273" s="96">
        <v>29.03</v>
      </c>
      <c r="O273" s="92">
        <v>20</v>
      </c>
      <c r="P273" s="92">
        <v>40</v>
      </c>
      <c r="Q273" s="92" t="s">
        <v>38</v>
      </c>
      <c r="R273" s="85" t="s">
        <v>29</v>
      </c>
      <c r="S273" s="92"/>
      <c r="T273" s="92" t="s">
        <v>55</v>
      </c>
      <c r="U273" s="92" t="s">
        <v>55</v>
      </c>
      <c r="V273" s="92"/>
      <c r="W273" s="92"/>
      <c r="X273" s="92"/>
      <c r="Y273" s="92" t="s">
        <v>35</v>
      </c>
      <c r="Z273" s="92" t="s">
        <v>38</v>
      </c>
      <c r="AA273" s="92"/>
      <c r="AB273" s="92"/>
      <c r="AC273" s="92" t="s">
        <v>38</v>
      </c>
      <c r="AD273" s="92"/>
      <c r="AE273" s="92" t="s">
        <v>38</v>
      </c>
      <c r="AF273" s="92" t="s">
        <v>260</v>
      </c>
      <c r="AG273" s="92" t="s">
        <v>260</v>
      </c>
      <c r="AH273" s="92" t="s">
        <v>55</v>
      </c>
      <c r="AI273" s="92" t="s">
        <v>260</v>
      </c>
      <c r="AJ273" s="92" t="s">
        <v>55</v>
      </c>
      <c r="AK273" s="92"/>
      <c r="AL273" s="92" t="s">
        <v>260</v>
      </c>
      <c r="AM273" s="92" t="s">
        <v>55</v>
      </c>
      <c r="AN273" s="92" t="s">
        <v>55</v>
      </c>
      <c r="AO273" s="92" t="s">
        <v>38</v>
      </c>
      <c r="AP273" s="92" t="s">
        <v>55</v>
      </c>
      <c r="AQ273" s="92"/>
      <c r="AR273" s="92"/>
      <c r="AS273" s="92" t="s">
        <v>55</v>
      </c>
      <c r="AT273" s="92" t="s">
        <v>55</v>
      </c>
      <c r="AU273" s="68" t="s">
        <v>38</v>
      </c>
      <c r="AV273" s="68" t="s">
        <v>38</v>
      </c>
      <c r="AW273" s="4"/>
      <c r="AX273" s="4"/>
      <c r="AY273" s="4"/>
      <c r="AZ273" s="4"/>
      <c r="BA273" s="4"/>
      <c r="BB273" s="4"/>
      <c r="BC273" s="4"/>
      <c r="BD273" s="4"/>
      <c r="BE273" s="4"/>
    </row>
    <row r="274" spans="1:289" s="159" customFormat="1" ht="15.75" x14ac:dyDescent="0.25">
      <c r="A274" s="81" t="s">
        <v>439</v>
      </c>
      <c r="B274" s="119">
        <v>6</v>
      </c>
      <c r="C274" s="119" t="s">
        <v>223</v>
      </c>
      <c r="D274" s="114" t="s">
        <v>110</v>
      </c>
      <c r="E274" s="126">
        <v>29475</v>
      </c>
      <c r="F274" s="126">
        <v>8834601100</v>
      </c>
      <c r="G274" s="126">
        <v>43855</v>
      </c>
      <c r="H274" s="113" t="s">
        <v>0</v>
      </c>
      <c r="I274" s="113" t="s">
        <v>177</v>
      </c>
      <c r="J274" s="119">
        <v>1</v>
      </c>
      <c r="K274" s="132">
        <v>93798</v>
      </c>
      <c r="L274" s="128">
        <v>131210</v>
      </c>
      <c r="M274" s="130">
        <f t="shared" ref="M274:N278" si="11">K274/2080</f>
        <v>45.095192307692308</v>
      </c>
      <c r="N274" s="130">
        <f t="shared" si="11"/>
        <v>63.081730769230766</v>
      </c>
      <c r="O274" s="48"/>
      <c r="P274" s="48"/>
      <c r="Q274" s="119">
        <v>10</v>
      </c>
      <c r="R274" s="119">
        <v>40</v>
      </c>
      <c r="S274" s="119" t="s">
        <v>38</v>
      </c>
      <c r="T274" s="115" t="s">
        <v>27</v>
      </c>
      <c r="U274" s="119"/>
      <c r="V274" s="119" t="s">
        <v>55</v>
      </c>
      <c r="W274" s="119" t="s">
        <v>55</v>
      </c>
      <c r="X274" s="119" t="s">
        <v>31</v>
      </c>
      <c r="Y274" s="119" t="s">
        <v>55</v>
      </c>
      <c r="Z274" s="119"/>
      <c r="AA274" s="119" t="s">
        <v>35</v>
      </c>
      <c r="AB274" s="119" t="s">
        <v>262</v>
      </c>
      <c r="AC274" s="119"/>
      <c r="AD274" s="119" t="s">
        <v>262</v>
      </c>
      <c r="AE274" s="119" t="s">
        <v>262</v>
      </c>
      <c r="AF274" s="119" t="s">
        <v>262</v>
      </c>
      <c r="AG274" s="119" t="s">
        <v>262</v>
      </c>
      <c r="AH274" s="119" t="s">
        <v>262</v>
      </c>
      <c r="AI274" s="119" t="s">
        <v>262</v>
      </c>
      <c r="AJ274" s="119" t="s">
        <v>262</v>
      </c>
      <c r="AK274" s="119" t="s">
        <v>262</v>
      </c>
      <c r="AL274" s="119" t="s">
        <v>262</v>
      </c>
      <c r="AM274" s="119" t="s">
        <v>262</v>
      </c>
      <c r="AN274" s="119" t="s">
        <v>262</v>
      </c>
      <c r="AO274" s="119" t="s">
        <v>262</v>
      </c>
      <c r="AP274" s="119" t="s">
        <v>262</v>
      </c>
      <c r="AQ274" s="119" t="s">
        <v>262</v>
      </c>
      <c r="AR274" s="119" t="s">
        <v>262</v>
      </c>
      <c r="AS274" s="119"/>
      <c r="AT274" s="119" t="s">
        <v>262</v>
      </c>
      <c r="AU274" s="119" t="s">
        <v>262</v>
      </c>
      <c r="AV274" s="119" t="s">
        <v>262</v>
      </c>
      <c r="AW274" s="106"/>
      <c r="AX274" s="106"/>
      <c r="AY274" s="106"/>
      <c r="AZ274" s="106"/>
      <c r="BA274" s="106"/>
      <c r="BB274" s="106"/>
      <c r="BC274" s="106"/>
      <c r="BD274" s="106"/>
      <c r="BE274" s="106"/>
    </row>
    <row r="275" spans="1:289" s="159" customFormat="1" ht="15.75" x14ac:dyDescent="0.25">
      <c r="A275" s="81" t="s">
        <v>439</v>
      </c>
      <c r="B275" s="119">
        <v>6</v>
      </c>
      <c r="C275" s="119" t="s">
        <v>236</v>
      </c>
      <c r="D275" s="114" t="s">
        <v>110</v>
      </c>
      <c r="E275" s="126">
        <v>29475</v>
      </c>
      <c r="F275" s="126">
        <v>8834601100</v>
      </c>
      <c r="G275" s="126">
        <v>43855</v>
      </c>
      <c r="H275" s="113" t="s">
        <v>271</v>
      </c>
      <c r="I275" s="113" t="s">
        <v>173</v>
      </c>
      <c r="J275" s="119">
        <v>1</v>
      </c>
      <c r="K275" s="132">
        <v>70157</v>
      </c>
      <c r="L275" s="128">
        <v>98141</v>
      </c>
      <c r="M275" s="130">
        <f t="shared" si="11"/>
        <v>33.729326923076925</v>
      </c>
      <c r="N275" s="130">
        <f t="shared" si="11"/>
        <v>47.183173076923076</v>
      </c>
      <c r="O275" s="130"/>
      <c r="P275" s="130"/>
      <c r="Q275" s="119">
        <v>10</v>
      </c>
      <c r="R275" s="119">
        <v>40</v>
      </c>
      <c r="S275" s="119" t="s">
        <v>38</v>
      </c>
      <c r="T275" s="119" t="s">
        <v>27</v>
      </c>
      <c r="U275" s="119" t="s">
        <v>38</v>
      </c>
      <c r="V275" s="119" t="s">
        <v>55</v>
      </c>
      <c r="W275" s="119" t="s">
        <v>55</v>
      </c>
      <c r="X275" s="119" t="s">
        <v>31</v>
      </c>
      <c r="Y275" s="119" t="s">
        <v>55</v>
      </c>
      <c r="Z275" s="119" t="s">
        <v>38</v>
      </c>
      <c r="AA275" s="119" t="s">
        <v>35</v>
      </c>
      <c r="AB275" s="119" t="s">
        <v>262</v>
      </c>
      <c r="AC275" s="119" t="s">
        <v>38</v>
      </c>
      <c r="AD275" s="119" t="s">
        <v>38</v>
      </c>
      <c r="AE275" s="119" t="s">
        <v>262</v>
      </c>
      <c r="AF275" s="119" t="s">
        <v>262</v>
      </c>
      <c r="AG275" s="119" t="s">
        <v>262</v>
      </c>
      <c r="AH275" s="119" t="s">
        <v>262</v>
      </c>
      <c r="AI275" s="119" t="s">
        <v>262</v>
      </c>
      <c r="AJ275" s="119" t="s">
        <v>262</v>
      </c>
      <c r="AK275" s="119" t="s">
        <v>262</v>
      </c>
      <c r="AL275" s="119" t="s">
        <v>262</v>
      </c>
      <c r="AM275" s="119" t="s">
        <v>38</v>
      </c>
      <c r="AN275" s="119" t="s">
        <v>262</v>
      </c>
      <c r="AO275" s="119" t="s">
        <v>262</v>
      </c>
      <c r="AP275" s="119" t="s">
        <v>262</v>
      </c>
      <c r="AQ275" s="119" t="s">
        <v>460</v>
      </c>
      <c r="AR275" s="119" t="s">
        <v>262</v>
      </c>
      <c r="AS275" s="119" t="s">
        <v>38</v>
      </c>
      <c r="AT275" s="119" t="s">
        <v>262</v>
      </c>
      <c r="AU275" s="119" t="s">
        <v>262</v>
      </c>
      <c r="AV275" s="119" t="s">
        <v>262</v>
      </c>
      <c r="AW275" s="67"/>
      <c r="AX275" s="106"/>
      <c r="AY275" s="106"/>
      <c r="AZ275" s="106"/>
      <c r="BA275" s="106"/>
      <c r="BB275" s="106"/>
      <c r="BC275" s="106"/>
      <c r="BD275" s="106"/>
      <c r="BE275" s="106"/>
      <c r="BF275" s="106"/>
      <c r="BG275" s="106"/>
      <c r="BH275" s="106"/>
      <c r="BI275" s="106"/>
      <c r="BJ275" s="106"/>
      <c r="BK275" s="106"/>
      <c r="BL275" s="106"/>
      <c r="BM275" s="106"/>
      <c r="BN275" s="106"/>
      <c r="BO275" s="106"/>
      <c r="BP275" s="106"/>
      <c r="BQ275" s="106"/>
      <c r="BR275" s="106"/>
      <c r="BS275" s="106"/>
      <c r="BT275" s="106"/>
      <c r="BU275" s="106"/>
      <c r="BV275" s="106"/>
      <c r="BW275" s="106"/>
      <c r="BX275" s="106"/>
      <c r="BY275" s="106"/>
      <c r="BZ275" s="106"/>
      <c r="CA275" s="106"/>
      <c r="CB275" s="106"/>
      <c r="CC275" s="106"/>
      <c r="CD275" s="106"/>
      <c r="CE275" s="106"/>
      <c r="CF275" s="106"/>
      <c r="CG275" s="106"/>
      <c r="CH275" s="106"/>
      <c r="CI275" s="106"/>
      <c r="CJ275" s="106"/>
      <c r="CK275" s="106"/>
      <c r="CL275" s="106"/>
      <c r="CM275" s="106"/>
      <c r="CN275" s="106"/>
      <c r="CO275" s="106"/>
      <c r="CP275" s="106"/>
      <c r="CQ275" s="106"/>
      <c r="CR275" s="106"/>
      <c r="CS275" s="106"/>
      <c r="CT275" s="106"/>
      <c r="CU275" s="106"/>
      <c r="CV275" s="106"/>
      <c r="CW275" s="106"/>
      <c r="CX275" s="106"/>
      <c r="CY275" s="106"/>
      <c r="CZ275" s="106"/>
      <c r="DA275" s="106"/>
      <c r="DB275" s="106"/>
      <c r="DC275" s="106"/>
      <c r="DD275" s="106"/>
      <c r="DE275" s="106"/>
      <c r="DF275" s="106"/>
      <c r="DG275" s="106"/>
      <c r="DH275" s="106"/>
      <c r="DI275" s="106"/>
      <c r="DJ275" s="106"/>
      <c r="DK275" s="106"/>
      <c r="DL275" s="106"/>
      <c r="DM275" s="106"/>
      <c r="DN275" s="106"/>
      <c r="DO275" s="106"/>
      <c r="DP275" s="106"/>
      <c r="DQ275" s="106"/>
      <c r="DR275" s="106"/>
      <c r="DS275" s="106"/>
      <c r="DT275" s="106"/>
      <c r="DU275" s="106"/>
      <c r="DV275" s="106"/>
      <c r="DW275" s="106"/>
      <c r="DX275" s="106"/>
      <c r="DY275" s="106"/>
      <c r="DZ275" s="106"/>
      <c r="EA275" s="106"/>
      <c r="EB275" s="106"/>
      <c r="EC275" s="106"/>
      <c r="ED275" s="106"/>
      <c r="EE275" s="106"/>
      <c r="EF275" s="106"/>
      <c r="EG275" s="106"/>
      <c r="EH275" s="106"/>
      <c r="EI275" s="106"/>
      <c r="EJ275" s="106"/>
      <c r="EK275" s="106"/>
      <c r="EL275" s="106"/>
      <c r="EM275" s="106"/>
      <c r="EN275" s="106"/>
      <c r="EO275" s="106"/>
      <c r="EP275" s="106"/>
      <c r="EQ275" s="106"/>
      <c r="ER275" s="106"/>
      <c r="ES275" s="106"/>
      <c r="ET275" s="106"/>
      <c r="EU275" s="106"/>
      <c r="EV275" s="106"/>
      <c r="EW275" s="106"/>
      <c r="EX275" s="106"/>
      <c r="EY275" s="106"/>
      <c r="EZ275" s="106"/>
      <c r="FA275" s="106"/>
      <c r="FB275" s="106"/>
      <c r="FC275" s="106"/>
      <c r="FD275" s="106"/>
      <c r="FE275" s="106"/>
      <c r="FF275" s="106"/>
      <c r="FG275" s="106"/>
      <c r="FH275" s="106"/>
      <c r="FI275" s="106"/>
      <c r="FJ275" s="106"/>
      <c r="FK275" s="106"/>
      <c r="FL275" s="106"/>
      <c r="FM275" s="106"/>
      <c r="FN275" s="106"/>
      <c r="FO275" s="106"/>
      <c r="FP275" s="106"/>
      <c r="FQ275" s="106"/>
      <c r="FR275" s="106"/>
      <c r="FS275" s="106"/>
      <c r="FT275" s="106"/>
      <c r="FU275" s="106"/>
      <c r="FV275" s="106"/>
      <c r="FW275" s="106"/>
      <c r="FX275" s="106"/>
      <c r="FY275" s="106"/>
      <c r="FZ275" s="106"/>
      <c r="GA275" s="106"/>
      <c r="GB275" s="106"/>
      <c r="GC275" s="106"/>
      <c r="GD275" s="106"/>
      <c r="GE275" s="106"/>
      <c r="GF275" s="106"/>
      <c r="GG275" s="106"/>
      <c r="GH275" s="106"/>
      <c r="GI275" s="106"/>
      <c r="GJ275" s="106"/>
      <c r="GK275" s="106"/>
      <c r="GL275" s="106"/>
      <c r="GM275" s="106"/>
      <c r="GN275" s="106"/>
      <c r="GO275" s="106"/>
      <c r="GP275" s="106"/>
      <c r="GQ275" s="106"/>
      <c r="GR275" s="106"/>
      <c r="GS275" s="106"/>
      <c r="GT275" s="106"/>
      <c r="GU275" s="106"/>
      <c r="GV275" s="106"/>
      <c r="GW275" s="106"/>
      <c r="GX275" s="106"/>
      <c r="GY275" s="106"/>
      <c r="GZ275" s="106"/>
      <c r="HA275" s="106"/>
      <c r="HB275" s="106"/>
      <c r="HC275" s="106"/>
      <c r="HD275" s="106"/>
      <c r="HE275" s="106"/>
      <c r="HF275" s="106"/>
      <c r="HG275" s="106"/>
      <c r="HH275" s="106"/>
      <c r="HI275" s="106"/>
      <c r="HJ275" s="106"/>
      <c r="HK275" s="106"/>
      <c r="HL275" s="106"/>
      <c r="HM275" s="106"/>
      <c r="HN275" s="106"/>
      <c r="HO275" s="106"/>
      <c r="HP275" s="106"/>
      <c r="HQ275" s="106"/>
      <c r="HR275" s="106"/>
      <c r="HS275" s="106"/>
      <c r="HT275" s="106"/>
      <c r="HU275" s="106"/>
      <c r="HV275" s="106"/>
      <c r="HW275" s="106"/>
      <c r="HX275" s="106"/>
      <c r="HY275" s="106"/>
      <c r="HZ275" s="106"/>
      <c r="IA275" s="106"/>
      <c r="IB275" s="106"/>
      <c r="IC275" s="106"/>
      <c r="ID275" s="106"/>
      <c r="IE275" s="106"/>
      <c r="IF275" s="106"/>
      <c r="IG275" s="106"/>
      <c r="IH275" s="106"/>
      <c r="II275" s="106"/>
      <c r="IJ275" s="106"/>
      <c r="IK275" s="106"/>
      <c r="IL275" s="106"/>
      <c r="IM275" s="106"/>
      <c r="IN275" s="106"/>
      <c r="IO275" s="106"/>
      <c r="IP275" s="106"/>
      <c r="IQ275" s="106"/>
      <c r="IR275" s="106"/>
      <c r="IS275" s="106"/>
      <c r="IT275" s="106"/>
      <c r="IU275" s="106"/>
      <c r="IV275" s="106"/>
      <c r="IW275" s="106"/>
      <c r="IX275" s="106"/>
      <c r="IY275" s="106"/>
      <c r="IZ275" s="106"/>
      <c r="JA275" s="106"/>
      <c r="JB275" s="106"/>
      <c r="JC275" s="106"/>
      <c r="JD275" s="106"/>
      <c r="JE275" s="106"/>
      <c r="JF275" s="106"/>
      <c r="JG275" s="106"/>
      <c r="JH275" s="106"/>
      <c r="JI275" s="106"/>
      <c r="JJ275" s="106"/>
      <c r="JK275" s="106"/>
      <c r="JL275" s="106"/>
      <c r="JM275" s="106"/>
      <c r="JN275" s="106"/>
      <c r="JO275" s="106"/>
      <c r="JP275" s="106"/>
      <c r="JQ275" s="106"/>
      <c r="JR275" s="106"/>
      <c r="JS275" s="106"/>
      <c r="JT275" s="106"/>
      <c r="JU275" s="106"/>
      <c r="JV275" s="106"/>
      <c r="JW275" s="106"/>
      <c r="JX275" s="106"/>
      <c r="JY275" s="106"/>
      <c r="JZ275" s="106"/>
      <c r="KA275" s="106"/>
      <c r="KB275" s="106"/>
      <c r="KC275" s="106"/>
    </row>
    <row r="276" spans="1:289" s="159" customFormat="1" ht="15.75" x14ac:dyDescent="0.25">
      <c r="A276" s="81" t="s">
        <v>439</v>
      </c>
      <c r="B276" s="119">
        <v>6</v>
      </c>
      <c r="C276" s="119" t="s">
        <v>223</v>
      </c>
      <c r="D276" s="114" t="s">
        <v>110</v>
      </c>
      <c r="E276" s="126">
        <v>29475</v>
      </c>
      <c r="F276" s="126">
        <v>8834601100</v>
      </c>
      <c r="G276" s="126">
        <v>43855</v>
      </c>
      <c r="H276" s="113" t="s">
        <v>47</v>
      </c>
      <c r="I276" s="113" t="s">
        <v>173</v>
      </c>
      <c r="J276" s="119">
        <v>5</v>
      </c>
      <c r="K276" s="132">
        <v>60875</v>
      </c>
      <c r="L276" s="128">
        <v>85156</v>
      </c>
      <c r="M276" s="130">
        <f t="shared" si="11"/>
        <v>29.266826923076923</v>
      </c>
      <c r="N276" s="130">
        <f t="shared" si="11"/>
        <v>40.940384615384616</v>
      </c>
      <c r="O276" s="130"/>
      <c r="P276" s="130"/>
      <c r="Q276" s="119">
        <v>10</v>
      </c>
      <c r="R276" s="119">
        <v>40</v>
      </c>
      <c r="S276" s="119" t="s">
        <v>38</v>
      </c>
      <c r="T276" s="119" t="s">
        <v>28</v>
      </c>
      <c r="U276" s="119" t="s">
        <v>38</v>
      </c>
      <c r="V276" s="119" t="s">
        <v>55</v>
      </c>
      <c r="W276" s="119" t="s">
        <v>55</v>
      </c>
      <c r="X276" s="119" t="s">
        <v>38</v>
      </c>
      <c r="Y276" s="119" t="s">
        <v>55</v>
      </c>
      <c r="Z276" s="119" t="s">
        <v>38</v>
      </c>
      <c r="AA276" s="119" t="s">
        <v>35</v>
      </c>
      <c r="AB276" s="119" t="s">
        <v>38</v>
      </c>
      <c r="AC276" s="119"/>
      <c r="AD276" s="119"/>
      <c r="AE276" s="119" t="s">
        <v>38</v>
      </c>
      <c r="AF276" s="119"/>
      <c r="AG276" s="119" t="s">
        <v>38</v>
      </c>
      <c r="AH276" s="119" t="s">
        <v>262</v>
      </c>
      <c r="AI276" s="119" t="s">
        <v>262</v>
      </c>
      <c r="AJ276" s="119" t="s">
        <v>262</v>
      </c>
      <c r="AK276" s="119" t="s">
        <v>262</v>
      </c>
      <c r="AL276" s="119" t="s">
        <v>262</v>
      </c>
      <c r="AM276" s="119"/>
      <c r="AN276" s="119" t="s">
        <v>262</v>
      </c>
      <c r="AO276" s="119" t="s">
        <v>262</v>
      </c>
      <c r="AP276" s="119" t="s">
        <v>262</v>
      </c>
      <c r="AQ276" s="119" t="s">
        <v>38</v>
      </c>
      <c r="AR276" s="119" t="s">
        <v>262</v>
      </c>
      <c r="AS276" s="119" t="s">
        <v>38</v>
      </c>
      <c r="AT276" s="119" t="s">
        <v>38</v>
      </c>
      <c r="AU276" s="119" t="s">
        <v>262</v>
      </c>
      <c r="AV276" s="119" t="s">
        <v>262</v>
      </c>
      <c r="AW276" s="67"/>
      <c r="AX276" s="106"/>
      <c r="AY276" s="106"/>
      <c r="AZ276" s="106"/>
      <c r="BA276" s="106"/>
      <c r="BB276" s="106"/>
      <c r="BC276" s="106"/>
      <c r="BD276" s="106"/>
      <c r="BE276" s="106"/>
      <c r="BF276" s="106"/>
      <c r="BG276" s="106"/>
      <c r="BH276" s="106"/>
      <c r="BI276" s="106"/>
      <c r="BJ276" s="106"/>
      <c r="BK276" s="106"/>
      <c r="BL276" s="106"/>
      <c r="BM276" s="106"/>
      <c r="BN276" s="106"/>
      <c r="BO276" s="106"/>
      <c r="BP276" s="106"/>
      <c r="BQ276" s="106"/>
      <c r="BR276" s="106"/>
      <c r="BS276" s="106"/>
      <c r="BT276" s="106"/>
      <c r="BU276" s="106"/>
      <c r="BV276" s="106"/>
      <c r="BW276" s="106"/>
      <c r="BX276" s="106"/>
      <c r="BY276" s="106"/>
      <c r="BZ276" s="106"/>
      <c r="CA276" s="106"/>
      <c r="CB276" s="106"/>
      <c r="CC276" s="106"/>
      <c r="CD276" s="106"/>
      <c r="CE276" s="106"/>
      <c r="CF276" s="106"/>
      <c r="CG276" s="106"/>
      <c r="CH276" s="106"/>
      <c r="CI276" s="106"/>
      <c r="CJ276" s="106"/>
      <c r="CK276" s="106"/>
      <c r="CL276" s="106"/>
      <c r="CM276" s="106"/>
      <c r="CN276" s="106"/>
      <c r="CO276" s="106"/>
      <c r="CP276" s="106"/>
      <c r="CQ276" s="106"/>
      <c r="CR276" s="106"/>
      <c r="CS276" s="106"/>
      <c r="CT276" s="106"/>
      <c r="CU276" s="106"/>
      <c r="CV276" s="106"/>
      <c r="CW276" s="106"/>
      <c r="CX276" s="106"/>
      <c r="CY276" s="106"/>
      <c r="CZ276" s="106"/>
      <c r="DA276" s="106"/>
      <c r="DB276" s="106"/>
      <c r="DC276" s="106"/>
      <c r="DD276" s="106"/>
      <c r="DE276" s="106"/>
      <c r="DF276" s="106"/>
      <c r="DG276" s="106"/>
      <c r="DH276" s="106"/>
      <c r="DI276" s="106"/>
      <c r="DJ276" s="106"/>
      <c r="DK276" s="106"/>
      <c r="DL276" s="106"/>
      <c r="DM276" s="106"/>
      <c r="DN276" s="106"/>
      <c r="DO276" s="106"/>
      <c r="DP276" s="106"/>
      <c r="DQ276" s="106"/>
      <c r="DR276" s="106"/>
      <c r="DS276" s="106"/>
      <c r="DT276" s="106"/>
      <c r="DU276" s="106"/>
      <c r="DV276" s="106"/>
      <c r="DW276" s="106"/>
      <c r="DX276" s="106"/>
      <c r="DY276" s="106"/>
      <c r="DZ276" s="106"/>
      <c r="EA276" s="106"/>
      <c r="EB276" s="106"/>
      <c r="EC276" s="106"/>
      <c r="ED276" s="106"/>
      <c r="EE276" s="106"/>
      <c r="EF276" s="106"/>
      <c r="EG276" s="106"/>
      <c r="EH276" s="106"/>
      <c r="EI276" s="106"/>
      <c r="EJ276" s="106"/>
      <c r="EK276" s="106"/>
      <c r="EL276" s="106"/>
      <c r="EM276" s="106"/>
      <c r="EN276" s="106"/>
      <c r="EO276" s="106"/>
      <c r="EP276" s="106"/>
      <c r="EQ276" s="106"/>
      <c r="ER276" s="106"/>
      <c r="ES276" s="106"/>
      <c r="ET276" s="106"/>
      <c r="EU276" s="106"/>
      <c r="EV276" s="106"/>
      <c r="EW276" s="106"/>
      <c r="EX276" s="106"/>
      <c r="EY276" s="106"/>
      <c r="EZ276" s="106"/>
      <c r="FA276" s="106"/>
      <c r="FB276" s="106"/>
      <c r="FC276" s="106"/>
      <c r="FD276" s="106"/>
      <c r="FE276" s="106"/>
      <c r="FF276" s="106"/>
      <c r="FG276" s="106"/>
      <c r="FH276" s="106"/>
      <c r="FI276" s="106"/>
      <c r="FJ276" s="106"/>
      <c r="FK276" s="106"/>
      <c r="FL276" s="106"/>
      <c r="FM276" s="106"/>
      <c r="FN276" s="106"/>
      <c r="FO276" s="106"/>
      <c r="FP276" s="106"/>
      <c r="FQ276" s="106"/>
      <c r="FR276" s="106"/>
      <c r="FS276" s="106"/>
      <c r="FT276" s="106"/>
      <c r="FU276" s="106"/>
      <c r="FV276" s="106"/>
      <c r="FW276" s="106"/>
      <c r="FX276" s="106"/>
      <c r="FY276" s="106"/>
      <c r="FZ276" s="106"/>
      <c r="GA276" s="106"/>
      <c r="GB276" s="106"/>
      <c r="GC276" s="106"/>
      <c r="GD276" s="106"/>
      <c r="GE276" s="106"/>
      <c r="GF276" s="106"/>
      <c r="GG276" s="106"/>
      <c r="GH276" s="106"/>
      <c r="GI276" s="106"/>
      <c r="GJ276" s="106"/>
      <c r="GK276" s="106"/>
      <c r="GL276" s="106"/>
      <c r="GM276" s="106"/>
      <c r="GN276" s="106"/>
      <c r="GO276" s="106"/>
      <c r="GP276" s="106"/>
      <c r="GQ276" s="106"/>
      <c r="GR276" s="106"/>
      <c r="GS276" s="106"/>
      <c r="GT276" s="106"/>
      <c r="GU276" s="106"/>
      <c r="GV276" s="106"/>
      <c r="GW276" s="106"/>
      <c r="GX276" s="106"/>
      <c r="GY276" s="106"/>
      <c r="GZ276" s="106"/>
      <c r="HA276" s="106"/>
      <c r="HB276" s="106"/>
      <c r="HC276" s="106"/>
      <c r="HD276" s="106"/>
      <c r="HE276" s="106"/>
      <c r="HF276" s="106"/>
      <c r="HG276" s="106"/>
      <c r="HH276" s="106"/>
      <c r="HI276" s="106"/>
      <c r="HJ276" s="106"/>
      <c r="HK276" s="106"/>
      <c r="HL276" s="106"/>
      <c r="HM276" s="106"/>
      <c r="HN276" s="106"/>
      <c r="HO276" s="106"/>
      <c r="HP276" s="106"/>
      <c r="HQ276" s="106"/>
      <c r="HR276" s="106"/>
      <c r="HS276" s="106"/>
      <c r="HT276" s="106"/>
      <c r="HU276" s="106"/>
      <c r="HV276" s="106"/>
      <c r="HW276" s="106"/>
      <c r="HX276" s="106"/>
      <c r="HY276" s="106"/>
      <c r="HZ276" s="106"/>
      <c r="IA276" s="106"/>
      <c r="IB276" s="106"/>
      <c r="IC276" s="106"/>
      <c r="ID276" s="106"/>
      <c r="IE276" s="106"/>
      <c r="IF276" s="106"/>
      <c r="IG276" s="106"/>
      <c r="IH276" s="106"/>
      <c r="II276" s="106"/>
      <c r="IJ276" s="106"/>
      <c r="IK276" s="106"/>
      <c r="IL276" s="106"/>
      <c r="IM276" s="106"/>
      <c r="IN276" s="106"/>
      <c r="IO276" s="106"/>
      <c r="IP276" s="106"/>
      <c r="IQ276" s="106"/>
      <c r="IR276" s="106"/>
      <c r="IS276" s="106"/>
      <c r="IT276" s="106"/>
      <c r="IU276" s="106"/>
      <c r="IV276" s="106"/>
      <c r="IW276" s="106"/>
      <c r="IX276" s="106"/>
      <c r="IY276" s="106"/>
      <c r="IZ276" s="106"/>
      <c r="JA276" s="106"/>
      <c r="JB276" s="106"/>
      <c r="JC276" s="106"/>
      <c r="JD276" s="106"/>
      <c r="JE276" s="106"/>
      <c r="JF276" s="106"/>
      <c r="JG276" s="106"/>
      <c r="JH276" s="106"/>
      <c r="JI276" s="106"/>
      <c r="JJ276" s="106"/>
      <c r="JK276" s="106"/>
      <c r="JL276" s="106"/>
      <c r="JM276" s="106"/>
      <c r="JN276" s="106"/>
      <c r="JO276" s="106"/>
      <c r="JP276" s="106"/>
      <c r="JQ276" s="106"/>
      <c r="JR276" s="106"/>
      <c r="JS276" s="106"/>
      <c r="JT276" s="106"/>
      <c r="JU276" s="106"/>
      <c r="JV276" s="106"/>
      <c r="JW276" s="106"/>
      <c r="JX276" s="106"/>
      <c r="JY276" s="106"/>
      <c r="JZ276" s="106"/>
      <c r="KA276" s="106"/>
      <c r="KB276" s="106"/>
      <c r="KC276" s="106"/>
    </row>
    <row r="277" spans="1:289" s="159" customFormat="1" ht="15.75" x14ac:dyDescent="0.25">
      <c r="A277" s="81" t="s">
        <v>439</v>
      </c>
      <c r="B277" s="119">
        <v>6</v>
      </c>
      <c r="C277" s="119" t="s">
        <v>223</v>
      </c>
      <c r="D277" s="114" t="s">
        <v>110</v>
      </c>
      <c r="E277" s="126">
        <v>29475</v>
      </c>
      <c r="F277" s="126">
        <v>8834601100</v>
      </c>
      <c r="G277" s="126">
        <v>43855</v>
      </c>
      <c r="H277" s="18" t="s">
        <v>54</v>
      </c>
      <c r="I277" s="15" t="s">
        <v>176</v>
      </c>
      <c r="J277" s="119">
        <v>1</v>
      </c>
      <c r="K277" s="132">
        <v>56641</v>
      </c>
      <c r="L277" s="128">
        <v>79234</v>
      </c>
      <c r="M277" s="130">
        <f t="shared" si="11"/>
        <v>27.231249999999999</v>
      </c>
      <c r="N277" s="130">
        <f t="shared" si="11"/>
        <v>38.093269230769231</v>
      </c>
      <c r="O277" s="130"/>
      <c r="P277" s="130"/>
      <c r="Q277" s="119">
        <v>10</v>
      </c>
      <c r="R277" s="119">
        <v>40</v>
      </c>
      <c r="S277" s="119"/>
      <c r="T277" s="119" t="s">
        <v>38</v>
      </c>
      <c r="U277" s="119"/>
      <c r="V277" s="119" t="s">
        <v>55</v>
      </c>
      <c r="W277" s="119" t="s">
        <v>55</v>
      </c>
      <c r="X277" s="119"/>
      <c r="Y277" s="119" t="s">
        <v>55</v>
      </c>
      <c r="Z277" s="119"/>
      <c r="AA277" s="119" t="s">
        <v>35</v>
      </c>
      <c r="AB277" s="119"/>
      <c r="AC277" s="119" t="s">
        <v>262</v>
      </c>
      <c r="AD277" s="119"/>
      <c r="AE277" s="119"/>
      <c r="AF277" s="119"/>
      <c r="AG277" s="119"/>
      <c r="AH277" s="119" t="s">
        <v>38</v>
      </c>
      <c r="AI277" s="119" t="s">
        <v>38</v>
      </c>
      <c r="AJ277" s="119" t="s">
        <v>38</v>
      </c>
      <c r="AK277" s="119" t="s">
        <v>38</v>
      </c>
      <c r="AL277" s="119" t="s">
        <v>38</v>
      </c>
      <c r="AM277" s="119"/>
      <c r="AN277" s="119" t="s">
        <v>38</v>
      </c>
      <c r="AO277" s="119" t="s">
        <v>38</v>
      </c>
      <c r="AP277" s="119" t="s">
        <v>38</v>
      </c>
      <c r="AQ277" s="119"/>
      <c r="AR277" s="119" t="s">
        <v>262</v>
      </c>
      <c r="AS277" s="119"/>
      <c r="AT277" s="119" t="s">
        <v>38</v>
      </c>
      <c r="AU277" s="119" t="s">
        <v>38</v>
      </c>
      <c r="AV277" s="119" t="s">
        <v>38</v>
      </c>
      <c r="AW277" s="67"/>
      <c r="AX277" s="106"/>
      <c r="AY277" s="106"/>
      <c r="AZ277" s="106"/>
      <c r="BA277" s="106"/>
      <c r="BB277" s="106"/>
      <c r="BC277" s="106"/>
      <c r="BD277" s="106"/>
      <c r="BE277" s="106"/>
      <c r="BF277" s="106"/>
      <c r="BG277" s="106"/>
      <c r="BH277" s="106"/>
      <c r="BI277" s="106"/>
      <c r="BJ277" s="106"/>
      <c r="BK277" s="106"/>
      <c r="BL277" s="106"/>
      <c r="BM277" s="106"/>
      <c r="BN277" s="106"/>
      <c r="BO277" s="106"/>
      <c r="BP277" s="106"/>
      <c r="BQ277" s="106"/>
      <c r="BR277" s="106"/>
      <c r="BS277" s="106"/>
      <c r="BT277" s="106"/>
      <c r="BU277" s="106"/>
      <c r="BV277" s="106"/>
      <c r="BW277" s="106"/>
      <c r="BX277" s="106"/>
      <c r="BY277" s="106"/>
      <c r="BZ277" s="106"/>
      <c r="CA277" s="106"/>
      <c r="CB277" s="106"/>
      <c r="CC277" s="106"/>
      <c r="CD277" s="106"/>
      <c r="CE277" s="106"/>
      <c r="CF277" s="106"/>
      <c r="CG277" s="106"/>
      <c r="CH277" s="106"/>
      <c r="CI277" s="106"/>
      <c r="CJ277" s="106"/>
      <c r="CK277" s="106"/>
      <c r="CL277" s="106"/>
      <c r="CM277" s="106"/>
      <c r="CN277" s="106"/>
      <c r="CO277" s="106"/>
      <c r="CP277" s="106"/>
      <c r="CQ277" s="106"/>
      <c r="CR277" s="106"/>
      <c r="CS277" s="106"/>
      <c r="CT277" s="106"/>
      <c r="CU277" s="106"/>
      <c r="CV277" s="106"/>
      <c r="CW277" s="106"/>
      <c r="CX277" s="106"/>
      <c r="CY277" s="106"/>
      <c r="CZ277" s="106"/>
      <c r="DA277" s="106"/>
      <c r="DB277" s="106"/>
      <c r="DC277" s="106"/>
      <c r="DD277" s="106"/>
      <c r="DE277" s="106"/>
      <c r="DF277" s="106"/>
      <c r="DG277" s="106"/>
      <c r="DH277" s="106"/>
      <c r="DI277" s="106"/>
      <c r="DJ277" s="106"/>
      <c r="DK277" s="106"/>
      <c r="DL277" s="106"/>
      <c r="DM277" s="106"/>
      <c r="DN277" s="106"/>
      <c r="DO277" s="106"/>
      <c r="DP277" s="106"/>
      <c r="DQ277" s="106"/>
      <c r="DR277" s="106"/>
      <c r="DS277" s="106"/>
      <c r="DT277" s="106"/>
      <c r="DU277" s="106"/>
      <c r="DV277" s="106"/>
      <c r="DW277" s="106"/>
      <c r="DX277" s="106"/>
      <c r="DY277" s="106"/>
      <c r="DZ277" s="106"/>
      <c r="EA277" s="106"/>
      <c r="EB277" s="106"/>
      <c r="EC277" s="106"/>
      <c r="ED277" s="106"/>
      <c r="EE277" s="106"/>
      <c r="EF277" s="106"/>
      <c r="EG277" s="106"/>
      <c r="EH277" s="106"/>
      <c r="EI277" s="106"/>
      <c r="EJ277" s="106"/>
      <c r="EK277" s="106"/>
      <c r="EL277" s="106"/>
      <c r="EM277" s="106"/>
      <c r="EN277" s="106"/>
      <c r="EO277" s="106"/>
      <c r="EP277" s="106"/>
      <c r="EQ277" s="106"/>
      <c r="ER277" s="106"/>
      <c r="ES277" s="106"/>
      <c r="ET277" s="106"/>
      <c r="EU277" s="106"/>
      <c r="EV277" s="106"/>
      <c r="EW277" s="106"/>
      <c r="EX277" s="106"/>
      <c r="EY277" s="106"/>
      <c r="EZ277" s="106"/>
      <c r="FA277" s="106"/>
      <c r="FB277" s="106"/>
      <c r="FC277" s="106"/>
      <c r="FD277" s="106"/>
      <c r="FE277" s="106"/>
      <c r="FF277" s="106"/>
      <c r="FG277" s="106"/>
      <c r="FH277" s="106"/>
      <c r="FI277" s="106"/>
      <c r="FJ277" s="106"/>
      <c r="FK277" s="106"/>
      <c r="FL277" s="106"/>
      <c r="FM277" s="106"/>
      <c r="FN277" s="106"/>
      <c r="FO277" s="106"/>
      <c r="FP277" s="106"/>
      <c r="FQ277" s="106"/>
      <c r="FR277" s="106"/>
      <c r="FS277" s="106"/>
      <c r="FT277" s="106"/>
      <c r="FU277" s="106"/>
      <c r="FV277" s="106"/>
      <c r="FW277" s="106"/>
      <c r="FX277" s="106"/>
      <c r="FY277" s="106"/>
      <c r="FZ277" s="106"/>
      <c r="GA277" s="106"/>
      <c r="GB277" s="106"/>
      <c r="GC277" s="106"/>
      <c r="GD277" s="106"/>
      <c r="GE277" s="106"/>
      <c r="GF277" s="106"/>
      <c r="GG277" s="106"/>
      <c r="GH277" s="106"/>
      <c r="GI277" s="106"/>
      <c r="GJ277" s="106"/>
      <c r="GK277" s="106"/>
      <c r="GL277" s="106"/>
      <c r="GM277" s="106"/>
      <c r="GN277" s="106"/>
      <c r="GO277" s="106"/>
      <c r="GP277" s="106"/>
      <c r="GQ277" s="106"/>
      <c r="GR277" s="106"/>
      <c r="GS277" s="106"/>
      <c r="GT277" s="106"/>
      <c r="GU277" s="106"/>
      <c r="GV277" s="106"/>
      <c r="GW277" s="106"/>
      <c r="GX277" s="106"/>
      <c r="GY277" s="106"/>
      <c r="GZ277" s="106"/>
      <c r="HA277" s="106"/>
      <c r="HB277" s="106"/>
      <c r="HC277" s="106"/>
      <c r="HD277" s="106"/>
      <c r="HE277" s="106"/>
      <c r="HF277" s="106"/>
      <c r="HG277" s="106"/>
      <c r="HH277" s="106"/>
      <c r="HI277" s="106"/>
      <c r="HJ277" s="106"/>
      <c r="HK277" s="106"/>
      <c r="HL277" s="106"/>
      <c r="HM277" s="106"/>
      <c r="HN277" s="106"/>
      <c r="HO277" s="106"/>
      <c r="HP277" s="106"/>
      <c r="HQ277" s="106"/>
      <c r="HR277" s="106"/>
      <c r="HS277" s="106"/>
      <c r="HT277" s="106"/>
      <c r="HU277" s="106"/>
      <c r="HV277" s="106"/>
      <c r="HW277" s="106"/>
      <c r="HX277" s="106"/>
      <c r="HY277" s="106"/>
      <c r="HZ277" s="106"/>
      <c r="IA277" s="106"/>
      <c r="IB277" s="106"/>
      <c r="IC277" s="106"/>
      <c r="ID277" s="106"/>
      <c r="IE277" s="106"/>
      <c r="IF277" s="106"/>
      <c r="IG277" s="106"/>
      <c r="IH277" s="106"/>
      <c r="II277" s="106"/>
      <c r="IJ277" s="106"/>
      <c r="IK277" s="106"/>
      <c r="IL277" s="106"/>
      <c r="IM277" s="106"/>
      <c r="IN277" s="106"/>
      <c r="IO277" s="106"/>
      <c r="IP277" s="106"/>
      <c r="IQ277" s="106"/>
      <c r="IR277" s="106"/>
      <c r="IS277" s="106"/>
      <c r="IT277" s="106"/>
      <c r="IU277" s="106"/>
      <c r="IV277" s="106"/>
      <c r="IW277" s="106"/>
      <c r="IX277" s="106"/>
      <c r="IY277" s="106"/>
      <c r="IZ277" s="106"/>
      <c r="JA277" s="106"/>
      <c r="JB277" s="106"/>
      <c r="JC277" s="106"/>
      <c r="JD277" s="106"/>
      <c r="JE277" s="106"/>
      <c r="JF277" s="106"/>
      <c r="JG277" s="106"/>
      <c r="JH277" s="106"/>
      <c r="JI277" s="106"/>
      <c r="JJ277" s="106"/>
      <c r="JK277" s="106"/>
      <c r="JL277" s="106"/>
      <c r="JM277" s="106"/>
      <c r="JN277" s="106"/>
      <c r="JO277" s="106"/>
      <c r="JP277" s="106"/>
      <c r="JQ277" s="106"/>
      <c r="JR277" s="106"/>
      <c r="JS277" s="106"/>
      <c r="JT277" s="106"/>
      <c r="JU277" s="106"/>
      <c r="JV277" s="106"/>
      <c r="JW277" s="106"/>
      <c r="JX277" s="106"/>
      <c r="JY277" s="106"/>
      <c r="JZ277" s="106"/>
      <c r="KA277" s="106"/>
      <c r="KB277" s="106"/>
      <c r="KC277" s="106"/>
    </row>
    <row r="278" spans="1:289" s="159" customFormat="1" ht="15.75" x14ac:dyDescent="0.25">
      <c r="A278" s="81" t="s">
        <v>439</v>
      </c>
      <c r="B278" s="119">
        <v>6</v>
      </c>
      <c r="C278" s="119" t="s">
        <v>223</v>
      </c>
      <c r="D278" s="114" t="s">
        <v>110</v>
      </c>
      <c r="E278" s="126">
        <v>29475</v>
      </c>
      <c r="F278" s="126">
        <v>8834601100</v>
      </c>
      <c r="G278" s="126">
        <v>43855</v>
      </c>
      <c r="H278" s="113" t="s">
        <v>60</v>
      </c>
      <c r="I278" s="113" t="s">
        <v>173</v>
      </c>
      <c r="J278" s="119">
        <v>1</v>
      </c>
      <c r="K278" s="132">
        <v>56641</v>
      </c>
      <c r="L278" s="128">
        <v>79234</v>
      </c>
      <c r="M278" s="130">
        <f t="shared" si="11"/>
        <v>27.231249999999999</v>
      </c>
      <c r="N278" s="130">
        <f t="shared" si="11"/>
        <v>38.093269230769231</v>
      </c>
      <c r="O278" s="130"/>
      <c r="P278" s="130"/>
      <c r="Q278" s="119">
        <v>10</v>
      </c>
      <c r="R278" s="119">
        <v>40</v>
      </c>
      <c r="S278" s="119"/>
      <c r="T278" s="119" t="s">
        <v>38</v>
      </c>
      <c r="U278" s="119"/>
      <c r="V278" s="119" t="s">
        <v>55</v>
      </c>
      <c r="W278" s="119" t="s">
        <v>55</v>
      </c>
      <c r="X278" s="119"/>
      <c r="Y278" s="119" t="s">
        <v>55</v>
      </c>
      <c r="Z278" s="119" t="s">
        <v>38</v>
      </c>
      <c r="AA278" s="119" t="s">
        <v>35</v>
      </c>
      <c r="AB278" s="119"/>
      <c r="AC278" s="119" t="s">
        <v>38</v>
      </c>
      <c r="AD278" s="119"/>
      <c r="AE278" s="119"/>
      <c r="AF278" s="119"/>
      <c r="AG278" s="119"/>
      <c r="AH278" s="119" t="s">
        <v>262</v>
      </c>
      <c r="AI278" s="119" t="s">
        <v>262</v>
      </c>
      <c r="AJ278" s="119" t="s">
        <v>262</v>
      </c>
      <c r="AK278" s="119" t="s">
        <v>262</v>
      </c>
      <c r="AL278" s="119" t="s">
        <v>262</v>
      </c>
      <c r="AM278" s="119"/>
      <c r="AN278" s="119" t="s">
        <v>262</v>
      </c>
      <c r="AO278" s="119" t="s">
        <v>262</v>
      </c>
      <c r="AP278" s="119" t="s">
        <v>262</v>
      </c>
      <c r="AQ278" s="119"/>
      <c r="AR278" s="119" t="s">
        <v>262</v>
      </c>
      <c r="AS278" s="119"/>
      <c r="AT278" s="119"/>
      <c r="AU278" s="119" t="s">
        <v>262</v>
      </c>
      <c r="AV278" s="119" t="s">
        <v>262</v>
      </c>
      <c r="AW278" s="41"/>
      <c r="AX278" s="16"/>
      <c r="AY278" s="16"/>
      <c r="AZ278" s="16"/>
      <c r="BA278" s="16"/>
    </row>
    <row r="279" spans="1:289" s="16" customFormat="1" ht="15.75" x14ac:dyDescent="0.25">
      <c r="A279" s="81" t="s">
        <v>439</v>
      </c>
      <c r="B279" s="26">
        <v>6</v>
      </c>
      <c r="C279" s="119" t="s">
        <v>223</v>
      </c>
      <c r="D279" s="118" t="s">
        <v>364</v>
      </c>
      <c r="E279" s="126">
        <v>8652</v>
      </c>
      <c r="F279" s="126">
        <v>3173830196</v>
      </c>
      <c r="G279" s="126">
        <v>6557</v>
      </c>
      <c r="H279" s="113" t="s">
        <v>283</v>
      </c>
      <c r="I279" s="113" t="s">
        <v>177</v>
      </c>
      <c r="J279" s="119">
        <v>1</v>
      </c>
      <c r="K279" s="132">
        <f>3803.32*26</f>
        <v>98886.32</v>
      </c>
      <c r="L279" s="128">
        <f>3803.32*26</f>
        <v>98886.32</v>
      </c>
      <c r="M279" s="130">
        <v>54.33</v>
      </c>
      <c r="N279" s="130">
        <v>54.33</v>
      </c>
      <c r="O279" s="130" t="s">
        <v>337</v>
      </c>
      <c r="P279" s="130" t="s">
        <v>456</v>
      </c>
      <c r="Q279" s="119">
        <v>0</v>
      </c>
      <c r="R279" s="119">
        <v>40</v>
      </c>
      <c r="S279" s="119"/>
      <c r="T279" s="119" t="s">
        <v>27</v>
      </c>
      <c r="U279" s="119" t="s">
        <v>260</v>
      </c>
      <c r="V279" s="119" t="s">
        <v>260</v>
      </c>
      <c r="W279" s="119" t="s">
        <v>260</v>
      </c>
      <c r="X279" s="119"/>
      <c r="Y279" s="119" t="s">
        <v>260</v>
      </c>
      <c r="Z279" s="119" t="s">
        <v>38</v>
      </c>
      <c r="AA279" s="119" t="s">
        <v>35</v>
      </c>
      <c r="AB279" s="119" t="s">
        <v>260</v>
      </c>
      <c r="AC279" s="119" t="s">
        <v>260</v>
      </c>
      <c r="AD279" s="119" t="s">
        <v>260</v>
      </c>
      <c r="AE279" s="119" t="s">
        <v>260</v>
      </c>
      <c r="AF279" s="119" t="s">
        <v>260</v>
      </c>
      <c r="AG279" s="119" t="s">
        <v>260</v>
      </c>
      <c r="AH279" s="119" t="s">
        <v>260</v>
      </c>
      <c r="AI279" s="119" t="s">
        <v>260</v>
      </c>
      <c r="AJ279" s="119" t="s">
        <v>260</v>
      </c>
      <c r="AK279" s="119" t="s">
        <v>260</v>
      </c>
      <c r="AL279" s="119" t="s">
        <v>260</v>
      </c>
      <c r="AM279" s="119" t="s">
        <v>260</v>
      </c>
      <c r="AN279" s="119" t="s">
        <v>260</v>
      </c>
      <c r="AO279" s="119" t="s">
        <v>260</v>
      </c>
      <c r="AP279" s="119" t="s">
        <v>260</v>
      </c>
      <c r="AQ279" s="119" t="s">
        <v>260</v>
      </c>
      <c r="AR279" s="119" t="s">
        <v>260</v>
      </c>
      <c r="AS279" s="119" t="s">
        <v>260</v>
      </c>
      <c r="AT279" s="119" t="s">
        <v>260</v>
      </c>
      <c r="AU279" s="119" t="s">
        <v>260</v>
      </c>
      <c r="AV279" s="119" t="s">
        <v>260</v>
      </c>
      <c r="AW279" s="41"/>
    </row>
    <row r="280" spans="1:289" s="16" customFormat="1" ht="15.75" x14ac:dyDescent="0.25">
      <c r="A280" s="81" t="s">
        <v>439</v>
      </c>
      <c r="B280" s="26">
        <v>6</v>
      </c>
      <c r="C280" s="119" t="s">
        <v>236</v>
      </c>
      <c r="D280" s="118" t="s">
        <v>364</v>
      </c>
      <c r="E280" s="126">
        <v>8622</v>
      </c>
      <c r="F280" s="126">
        <v>3173830196</v>
      </c>
      <c r="G280" s="126">
        <v>6557</v>
      </c>
      <c r="H280" s="113" t="s">
        <v>426</v>
      </c>
      <c r="I280" s="113" t="s">
        <v>267</v>
      </c>
      <c r="J280" s="119">
        <v>1</v>
      </c>
      <c r="K280" s="132">
        <f>32.41*2080</f>
        <v>67412.799999999988</v>
      </c>
      <c r="L280" s="128">
        <f>38.75*2080</f>
        <v>80600</v>
      </c>
      <c r="M280" s="130">
        <v>32.409999999999997</v>
      </c>
      <c r="N280" s="130">
        <v>38.75</v>
      </c>
      <c r="O280" s="130" t="s">
        <v>444</v>
      </c>
      <c r="P280" s="130"/>
      <c r="Q280" s="119">
        <v>13</v>
      </c>
      <c r="R280" s="119">
        <v>35</v>
      </c>
      <c r="S280" s="119"/>
      <c r="T280" s="119" t="s">
        <v>27</v>
      </c>
      <c r="U280" s="119" t="s">
        <v>260</v>
      </c>
      <c r="V280" s="119" t="s">
        <v>260</v>
      </c>
      <c r="W280" s="119" t="s">
        <v>260</v>
      </c>
      <c r="X280" s="119"/>
      <c r="Y280" s="119" t="s">
        <v>260</v>
      </c>
      <c r="Z280" s="119"/>
      <c r="AA280" s="119" t="s">
        <v>35</v>
      </c>
      <c r="AB280" s="119" t="s">
        <v>260</v>
      </c>
      <c r="AC280" s="119" t="s">
        <v>260</v>
      </c>
      <c r="AD280" s="119" t="s">
        <v>260</v>
      </c>
      <c r="AE280" s="119" t="s">
        <v>260</v>
      </c>
      <c r="AF280" s="119" t="s">
        <v>260</v>
      </c>
      <c r="AG280" s="119" t="s">
        <v>457</v>
      </c>
      <c r="AH280" s="119" t="s">
        <v>260</v>
      </c>
      <c r="AI280" s="119" t="s">
        <v>260</v>
      </c>
      <c r="AJ280" s="119" t="s">
        <v>260</v>
      </c>
      <c r="AK280" s="119" t="s">
        <v>260</v>
      </c>
      <c r="AL280" s="119" t="s">
        <v>260</v>
      </c>
      <c r="AM280" s="119" t="s">
        <v>457</v>
      </c>
      <c r="AN280" s="119" t="s">
        <v>260</v>
      </c>
      <c r="AO280" s="119" t="s">
        <v>260</v>
      </c>
      <c r="AP280" s="119" t="s">
        <v>260</v>
      </c>
      <c r="AQ280" s="119" t="s">
        <v>260</v>
      </c>
      <c r="AR280" s="119" t="s">
        <v>260</v>
      </c>
      <c r="AS280" s="119" t="s">
        <v>457</v>
      </c>
      <c r="AT280" s="119" t="s">
        <v>457</v>
      </c>
      <c r="AU280" s="119" t="s">
        <v>260</v>
      </c>
      <c r="AV280" s="119" t="s">
        <v>260</v>
      </c>
      <c r="AW280" s="41"/>
    </row>
    <row r="281" spans="1:289" s="16" customFormat="1" ht="15.75" x14ac:dyDescent="0.25">
      <c r="A281" s="81" t="s">
        <v>439</v>
      </c>
      <c r="B281" s="26">
        <v>6</v>
      </c>
      <c r="C281" s="119" t="s">
        <v>223</v>
      </c>
      <c r="D281" s="118" t="s">
        <v>364</v>
      </c>
      <c r="E281" s="126">
        <v>8652</v>
      </c>
      <c r="F281" s="126">
        <v>3173830196</v>
      </c>
      <c r="G281" s="126">
        <v>6557</v>
      </c>
      <c r="H281" s="113" t="s">
        <v>458</v>
      </c>
      <c r="I281" s="114" t="s">
        <v>173</v>
      </c>
      <c r="J281" s="119">
        <v>1</v>
      </c>
      <c r="K281" s="132">
        <f>29.46*2080</f>
        <v>61276.800000000003</v>
      </c>
      <c r="L281" s="128">
        <f>35.22*2080</f>
        <v>73257.599999999991</v>
      </c>
      <c r="M281" s="130">
        <v>29.46</v>
      </c>
      <c r="N281" s="130">
        <v>35.22</v>
      </c>
      <c r="O281" s="130" t="s">
        <v>444</v>
      </c>
      <c r="P281" s="130"/>
      <c r="Q281" s="119">
        <v>13</v>
      </c>
      <c r="R281" s="119">
        <v>40</v>
      </c>
      <c r="S281" s="119"/>
      <c r="T281" s="119" t="s">
        <v>28</v>
      </c>
      <c r="U281" s="119" t="s">
        <v>260</v>
      </c>
      <c r="V281" s="119" t="s">
        <v>260</v>
      </c>
      <c r="W281" s="119" t="s">
        <v>260</v>
      </c>
      <c r="X281" s="119"/>
      <c r="Y281" s="119" t="s">
        <v>260</v>
      </c>
      <c r="Z281" s="119" t="s">
        <v>32</v>
      </c>
      <c r="AA281" s="119" t="s">
        <v>35</v>
      </c>
      <c r="AB281" s="119" t="s">
        <v>457</v>
      </c>
      <c r="AC281" s="119" t="s">
        <v>457</v>
      </c>
      <c r="AD281" s="119" t="s">
        <v>457</v>
      </c>
      <c r="AE281" s="119" t="s">
        <v>457</v>
      </c>
      <c r="AF281" s="119" t="s">
        <v>457</v>
      </c>
      <c r="AG281" s="119" t="s">
        <v>457</v>
      </c>
      <c r="AH281" s="119" t="s">
        <v>260</v>
      </c>
      <c r="AI281" s="119" t="s">
        <v>260</v>
      </c>
      <c r="AJ281" s="119" t="s">
        <v>260</v>
      </c>
      <c r="AK281" s="119" t="s">
        <v>260</v>
      </c>
      <c r="AL281" s="119" t="s">
        <v>260</v>
      </c>
      <c r="AM281" s="119" t="s">
        <v>457</v>
      </c>
      <c r="AN281" s="119" t="s">
        <v>457</v>
      </c>
      <c r="AO281" s="119" t="s">
        <v>260</v>
      </c>
      <c r="AP281" s="119" t="s">
        <v>260</v>
      </c>
      <c r="AQ281" s="119" t="s">
        <v>457</v>
      </c>
      <c r="AR281" s="119" t="s">
        <v>260</v>
      </c>
      <c r="AS281" s="119" t="s">
        <v>457</v>
      </c>
      <c r="AT281" s="119" t="s">
        <v>457</v>
      </c>
      <c r="AU281" s="119" t="s">
        <v>457</v>
      </c>
      <c r="AV281" s="119" t="s">
        <v>457</v>
      </c>
      <c r="AW281" s="41"/>
    </row>
    <row r="282" spans="1:289" s="16" customFormat="1" ht="15.75" x14ac:dyDescent="0.25">
      <c r="A282" s="81" t="s">
        <v>439</v>
      </c>
      <c r="B282" s="26">
        <v>6</v>
      </c>
      <c r="C282" s="119" t="s">
        <v>223</v>
      </c>
      <c r="D282" s="118" t="s">
        <v>364</v>
      </c>
      <c r="E282" s="126">
        <v>8652</v>
      </c>
      <c r="F282" s="126">
        <v>3173830196</v>
      </c>
      <c r="G282" s="126">
        <v>6557</v>
      </c>
      <c r="H282" s="113" t="s">
        <v>427</v>
      </c>
      <c r="I282" s="114" t="s">
        <v>173</v>
      </c>
      <c r="J282" s="119">
        <v>1</v>
      </c>
      <c r="K282" s="132">
        <f>25.15*2080</f>
        <v>52312</v>
      </c>
      <c r="L282" s="128">
        <f>30.07*2080</f>
        <v>62545.599999999999</v>
      </c>
      <c r="M282" s="130">
        <v>25.15</v>
      </c>
      <c r="N282" s="130">
        <v>30.07</v>
      </c>
      <c r="O282" s="130" t="s">
        <v>444</v>
      </c>
      <c r="P282" s="130"/>
      <c r="Q282" s="119">
        <v>13</v>
      </c>
      <c r="R282" s="119">
        <v>40</v>
      </c>
      <c r="S282" s="119"/>
      <c r="T282" s="119" t="s">
        <v>28</v>
      </c>
      <c r="U282" s="119" t="s">
        <v>260</v>
      </c>
      <c r="V282" s="119" t="s">
        <v>260</v>
      </c>
      <c r="W282" s="119" t="s">
        <v>260</v>
      </c>
      <c r="X282" s="119"/>
      <c r="Y282" s="119" t="s">
        <v>260</v>
      </c>
      <c r="Z282" s="119" t="s">
        <v>32</v>
      </c>
      <c r="AA282" s="119" t="s">
        <v>35</v>
      </c>
      <c r="AB282" s="119" t="s">
        <v>457</v>
      </c>
      <c r="AC282" s="119" t="s">
        <v>457</v>
      </c>
      <c r="AD282" s="119" t="s">
        <v>457</v>
      </c>
      <c r="AE282" s="119" t="s">
        <v>457</v>
      </c>
      <c r="AF282" s="119" t="s">
        <v>457</v>
      </c>
      <c r="AG282" s="119" t="s">
        <v>457</v>
      </c>
      <c r="AH282" s="119" t="s">
        <v>260</v>
      </c>
      <c r="AI282" s="119" t="s">
        <v>260</v>
      </c>
      <c r="AJ282" s="119" t="s">
        <v>260</v>
      </c>
      <c r="AK282" s="119" t="s">
        <v>260</v>
      </c>
      <c r="AL282" s="119" t="s">
        <v>260</v>
      </c>
      <c r="AM282" s="119" t="s">
        <v>457</v>
      </c>
      <c r="AN282" s="119" t="s">
        <v>457</v>
      </c>
      <c r="AO282" s="119" t="s">
        <v>260</v>
      </c>
      <c r="AP282" s="119" t="s">
        <v>260</v>
      </c>
      <c r="AQ282" s="119" t="s">
        <v>457</v>
      </c>
      <c r="AR282" s="119" t="s">
        <v>260</v>
      </c>
      <c r="AS282" s="119" t="s">
        <v>457</v>
      </c>
      <c r="AT282" s="119" t="s">
        <v>457</v>
      </c>
      <c r="AU282" s="119" t="s">
        <v>457</v>
      </c>
      <c r="AV282" s="119" t="s">
        <v>457</v>
      </c>
      <c r="AW282" s="41"/>
    </row>
    <row r="283" spans="1:289" s="16" customFormat="1" ht="15.75" x14ac:dyDescent="0.25">
      <c r="A283" s="81" t="s">
        <v>439</v>
      </c>
      <c r="B283" s="26">
        <v>6</v>
      </c>
      <c r="C283" s="119" t="s">
        <v>236</v>
      </c>
      <c r="D283" s="118" t="s">
        <v>364</v>
      </c>
      <c r="E283" s="126">
        <v>8652</v>
      </c>
      <c r="F283" s="126">
        <v>3173830196</v>
      </c>
      <c r="G283" s="126">
        <v>6557</v>
      </c>
      <c r="H283" s="113" t="s">
        <v>428</v>
      </c>
      <c r="I283" s="161" t="s">
        <v>173</v>
      </c>
      <c r="J283" s="119">
        <v>1</v>
      </c>
      <c r="K283" s="132">
        <f>21.88*2080</f>
        <v>45510.400000000001</v>
      </c>
      <c r="L283" s="128">
        <f>26.16*2080</f>
        <v>54412.800000000003</v>
      </c>
      <c r="M283" s="130">
        <v>21.88</v>
      </c>
      <c r="N283" s="130">
        <v>26.16</v>
      </c>
      <c r="O283" s="130" t="s">
        <v>444</v>
      </c>
      <c r="P283" s="130"/>
      <c r="Q283" s="119">
        <v>13</v>
      </c>
      <c r="R283" s="119">
        <v>40</v>
      </c>
      <c r="S283" s="119"/>
      <c r="T283" s="119" t="s">
        <v>28</v>
      </c>
      <c r="U283" s="119" t="s">
        <v>260</v>
      </c>
      <c r="V283" s="119" t="s">
        <v>260</v>
      </c>
      <c r="W283" s="119" t="s">
        <v>260</v>
      </c>
      <c r="X283" s="119"/>
      <c r="Y283" s="119" t="s">
        <v>260</v>
      </c>
      <c r="Z283" s="119" t="s">
        <v>32</v>
      </c>
      <c r="AA283" s="119" t="s">
        <v>35</v>
      </c>
      <c r="AB283" s="119" t="s">
        <v>457</v>
      </c>
      <c r="AC283" s="119" t="s">
        <v>457</v>
      </c>
      <c r="AD283" s="119" t="s">
        <v>457</v>
      </c>
      <c r="AE283" s="119" t="s">
        <v>457</v>
      </c>
      <c r="AF283" s="119" t="s">
        <v>457</v>
      </c>
      <c r="AG283" s="119" t="s">
        <v>457</v>
      </c>
      <c r="AH283" s="119" t="s">
        <v>260</v>
      </c>
      <c r="AI283" s="119" t="s">
        <v>260</v>
      </c>
      <c r="AJ283" s="119" t="s">
        <v>260</v>
      </c>
      <c r="AK283" s="119" t="s">
        <v>260</v>
      </c>
      <c r="AL283" s="119" t="s">
        <v>260</v>
      </c>
      <c r="AM283" s="119" t="s">
        <v>457</v>
      </c>
      <c r="AN283" s="119" t="s">
        <v>457</v>
      </c>
      <c r="AO283" s="119" t="s">
        <v>260</v>
      </c>
      <c r="AP283" s="119" t="s">
        <v>260</v>
      </c>
      <c r="AQ283" s="119" t="s">
        <v>457</v>
      </c>
      <c r="AR283" s="119" t="s">
        <v>260</v>
      </c>
      <c r="AS283" s="119" t="s">
        <v>457</v>
      </c>
      <c r="AT283" s="119" t="s">
        <v>457</v>
      </c>
      <c r="AU283" s="119" t="s">
        <v>457</v>
      </c>
      <c r="AV283" s="119" t="s">
        <v>457</v>
      </c>
      <c r="AW283" s="41"/>
    </row>
    <row r="284" spans="1:289" s="16" customFormat="1" ht="15.75" x14ac:dyDescent="0.25">
      <c r="A284" s="81" t="s">
        <v>439</v>
      </c>
      <c r="B284" s="26">
        <v>6</v>
      </c>
      <c r="C284" s="119" t="s">
        <v>236</v>
      </c>
      <c r="D284" s="118" t="s">
        <v>364</v>
      </c>
      <c r="E284" s="126">
        <v>8652</v>
      </c>
      <c r="F284" s="126">
        <v>3173830196</v>
      </c>
      <c r="G284" s="126">
        <v>6557</v>
      </c>
      <c r="H284" s="113" t="s">
        <v>459</v>
      </c>
      <c r="I284" s="161" t="s">
        <v>173</v>
      </c>
      <c r="J284" s="119">
        <v>1</v>
      </c>
      <c r="K284" s="132">
        <f>21.54*2080</f>
        <v>44803.199999999997</v>
      </c>
      <c r="L284" s="128">
        <f>25.76*2080</f>
        <v>53580.800000000003</v>
      </c>
      <c r="M284" s="130">
        <v>21.54</v>
      </c>
      <c r="N284" s="130">
        <v>25.76</v>
      </c>
      <c r="O284" s="130" t="s">
        <v>444</v>
      </c>
      <c r="P284" s="130"/>
      <c r="Q284" s="119">
        <v>13</v>
      </c>
      <c r="R284" s="119">
        <v>40</v>
      </c>
      <c r="S284" s="119"/>
      <c r="T284" s="119" t="s">
        <v>28</v>
      </c>
      <c r="U284" s="119" t="s">
        <v>260</v>
      </c>
      <c r="V284" s="119" t="s">
        <v>260</v>
      </c>
      <c r="W284" s="119" t="s">
        <v>260</v>
      </c>
      <c r="X284" s="119"/>
      <c r="Y284" s="119" t="s">
        <v>260</v>
      </c>
      <c r="Z284" s="119" t="s">
        <v>32</v>
      </c>
      <c r="AA284" s="119" t="s">
        <v>35</v>
      </c>
      <c r="AB284" s="119" t="s">
        <v>457</v>
      </c>
      <c r="AC284" s="119" t="s">
        <v>457</v>
      </c>
      <c r="AD284" s="119" t="s">
        <v>457</v>
      </c>
      <c r="AE284" s="119" t="s">
        <v>457</v>
      </c>
      <c r="AF284" s="119" t="s">
        <v>457</v>
      </c>
      <c r="AG284" s="119" t="s">
        <v>457</v>
      </c>
      <c r="AH284" s="119" t="s">
        <v>260</v>
      </c>
      <c r="AI284" s="119" t="s">
        <v>260</v>
      </c>
      <c r="AJ284" s="119" t="s">
        <v>260</v>
      </c>
      <c r="AK284" s="119" t="s">
        <v>260</v>
      </c>
      <c r="AL284" s="119" t="s">
        <v>260</v>
      </c>
      <c r="AM284" s="119" t="s">
        <v>457</v>
      </c>
      <c r="AN284" s="119" t="s">
        <v>457</v>
      </c>
      <c r="AO284" s="119" t="s">
        <v>260</v>
      </c>
      <c r="AP284" s="119" t="s">
        <v>260</v>
      </c>
      <c r="AQ284" s="119" t="s">
        <v>457</v>
      </c>
      <c r="AR284" s="119" t="s">
        <v>260</v>
      </c>
      <c r="AS284" s="119" t="s">
        <v>457</v>
      </c>
      <c r="AT284" s="119" t="s">
        <v>457</v>
      </c>
      <c r="AU284" s="119" t="s">
        <v>457</v>
      </c>
      <c r="AV284" s="119" t="s">
        <v>457</v>
      </c>
      <c r="AW284" s="41"/>
    </row>
    <row r="285" spans="1:289" s="162" customFormat="1" ht="15.75" x14ac:dyDescent="0.25">
      <c r="A285" s="80" t="s">
        <v>439</v>
      </c>
      <c r="B285" s="195">
        <v>6</v>
      </c>
      <c r="C285" s="165" t="s">
        <v>223</v>
      </c>
      <c r="D285" s="187" t="s">
        <v>202</v>
      </c>
      <c r="E285" s="197">
        <v>17765</v>
      </c>
      <c r="F285" s="197">
        <v>3333812300</v>
      </c>
      <c r="G285" s="197">
        <v>23110</v>
      </c>
      <c r="H285" s="191" t="s">
        <v>0</v>
      </c>
      <c r="I285" s="191" t="s">
        <v>177</v>
      </c>
      <c r="J285" s="165">
        <v>1</v>
      </c>
      <c r="K285" s="207">
        <v>77043</v>
      </c>
      <c r="L285" s="199">
        <v>103542</v>
      </c>
      <c r="M285" s="204">
        <v>37.04</v>
      </c>
      <c r="N285" s="204">
        <v>49.78</v>
      </c>
      <c r="O285" s="204"/>
      <c r="P285" s="204"/>
      <c r="Q285" s="165">
        <v>13</v>
      </c>
      <c r="R285" s="165">
        <v>40</v>
      </c>
      <c r="S285" s="165"/>
      <c r="T285" s="165" t="s">
        <v>28</v>
      </c>
      <c r="U285" s="165" t="s">
        <v>262</v>
      </c>
      <c r="V285" s="165" t="s">
        <v>262</v>
      </c>
      <c r="W285" s="165" t="s">
        <v>262</v>
      </c>
      <c r="X285" s="165"/>
      <c r="Y285" s="165" t="s">
        <v>262</v>
      </c>
      <c r="Z285" s="165" t="s">
        <v>32</v>
      </c>
      <c r="AA285" s="165" t="s">
        <v>35</v>
      </c>
      <c r="AB285" s="165"/>
      <c r="AC285" s="165"/>
      <c r="AD285" s="165"/>
      <c r="AE285" s="165"/>
      <c r="AF285" s="165"/>
      <c r="AG285" s="165"/>
      <c r="AH285" s="165" t="s">
        <v>262</v>
      </c>
      <c r="AI285" s="165"/>
      <c r="AJ285" s="165" t="s">
        <v>262</v>
      </c>
      <c r="AK285" s="165" t="s">
        <v>262</v>
      </c>
      <c r="AL285" s="165"/>
      <c r="AM285" s="165"/>
      <c r="AN285" s="165"/>
      <c r="AO285" s="165" t="s">
        <v>262</v>
      </c>
      <c r="AP285" s="165"/>
      <c r="AQ285" s="165"/>
      <c r="AR285" s="165" t="s">
        <v>262</v>
      </c>
      <c r="AS285" s="165"/>
      <c r="AT285" s="165"/>
      <c r="AU285" s="165" t="s">
        <v>262</v>
      </c>
      <c r="AV285" s="244" t="s">
        <v>38</v>
      </c>
      <c r="AW285" s="245" t="s">
        <v>38</v>
      </c>
      <c r="AX285" s="246" t="s">
        <v>38</v>
      </c>
      <c r="AY285" s="246" t="s">
        <v>38</v>
      </c>
      <c r="AZ285" s="247" t="s">
        <v>38</v>
      </c>
      <c r="BA285" s="247" t="s">
        <v>38</v>
      </c>
      <c r="BB285" s="248" t="s">
        <v>38</v>
      </c>
      <c r="BC285" s="248" t="s">
        <v>38</v>
      </c>
      <c r="BD285" s="248" t="s">
        <v>38</v>
      </c>
      <c r="BE285" s="248" t="s">
        <v>38</v>
      </c>
      <c r="BF285" s="248" t="s">
        <v>38</v>
      </c>
      <c r="BG285" s="248" t="s">
        <v>38</v>
      </c>
      <c r="BH285" s="248" t="s">
        <v>38</v>
      </c>
      <c r="BI285" s="248" t="s">
        <v>38</v>
      </c>
      <c r="BJ285" s="162" t="s">
        <v>38</v>
      </c>
      <c r="BK285" s="162" t="s">
        <v>38</v>
      </c>
    </row>
    <row r="286" spans="1:289" s="162" customFormat="1" ht="15.75" x14ac:dyDescent="0.25">
      <c r="A286" s="80" t="s">
        <v>439</v>
      </c>
      <c r="B286" s="195">
        <v>6</v>
      </c>
      <c r="C286" s="165" t="s">
        <v>223</v>
      </c>
      <c r="D286" s="187" t="s">
        <v>202</v>
      </c>
      <c r="E286" s="197">
        <v>17765</v>
      </c>
      <c r="F286" s="197">
        <v>3333812300</v>
      </c>
      <c r="G286" s="197">
        <v>23110</v>
      </c>
      <c r="H286" s="191" t="s">
        <v>69</v>
      </c>
      <c r="I286" s="191" t="s">
        <v>176</v>
      </c>
      <c r="J286" s="165">
        <v>1</v>
      </c>
      <c r="K286" s="207">
        <v>43410</v>
      </c>
      <c r="L286" s="199">
        <v>58344</v>
      </c>
      <c r="M286" s="204">
        <v>20.87</v>
      </c>
      <c r="N286" s="204">
        <v>28.05</v>
      </c>
      <c r="O286" s="204"/>
      <c r="P286" s="204"/>
      <c r="Q286" s="165">
        <v>5</v>
      </c>
      <c r="R286" s="165">
        <v>40</v>
      </c>
      <c r="S286" s="165"/>
      <c r="T286" s="165" t="s">
        <v>28</v>
      </c>
      <c r="U286" s="165"/>
      <c r="V286" s="165"/>
      <c r="W286" s="165"/>
      <c r="X286" s="165"/>
      <c r="Y286" s="165"/>
      <c r="Z286" s="165" t="s">
        <v>32</v>
      </c>
      <c r="AA286" s="165" t="s">
        <v>35</v>
      </c>
      <c r="AB286" s="165"/>
      <c r="AC286" s="165"/>
      <c r="AD286" s="165"/>
      <c r="AE286" s="165"/>
      <c r="AF286" s="165"/>
      <c r="AG286" s="165"/>
      <c r="AH286" s="165"/>
      <c r="AI286" s="165"/>
      <c r="AJ286" s="165"/>
      <c r="AK286" s="165"/>
      <c r="AL286" s="165"/>
      <c r="AM286" s="165"/>
      <c r="AN286" s="165"/>
      <c r="AO286" s="165"/>
      <c r="AP286" s="165"/>
      <c r="AQ286" s="165"/>
      <c r="AR286" s="165"/>
      <c r="AS286" s="165"/>
      <c r="AT286" s="165"/>
      <c r="AU286" s="165"/>
      <c r="AV286" s="165"/>
      <c r="AW286" s="169"/>
      <c r="AX286" s="163"/>
      <c r="AY286" s="163"/>
      <c r="AZ286" s="163"/>
      <c r="BA286" s="163"/>
    </row>
    <row r="287" spans="1:289" s="162" customFormat="1" ht="15.75" x14ac:dyDescent="0.25">
      <c r="A287" s="80" t="s">
        <v>439</v>
      </c>
      <c r="B287" s="195">
        <v>6</v>
      </c>
      <c r="C287" s="165" t="s">
        <v>223</v>
      </c>
      <c r="D287" s="187" t="s">
        <v>202</v>
      </c>
      <c r="E287" s="197">
        <v>17765</v>
      </c>
      <c r="F287" s="197">
        <v>3333812300</v>
      </c>
      <c r="G287" s="197">
        <v>23111</v>
      </c>
      <c r="H287" s="191" t="s">
        <v>88</v>
      </c>
      <c r="I287" s="191" t="s">
        <v>173</v>
      </c>
      <c r="J287" s="165">
        <v>1</v>
      </c>
      <c r="K287" s="207">
        <v>46218</v>
      </c>
      <c r="L287" s="199">
        <v>62067</v>
      </c>
      <c r="M287" s="204">
        <v>22.22</v>
      </c>
      <c r="N287" s="204">
        <v>29.84</v>
      </c>
      <c r="O287" s="204"/>
      <c r="P287" s="204"/>
      <c r="Q287" s="165">
        <v>11</v>
      </c>
      <c r="R287" s="165">
        <v>37.5</v>
      </c>
      <c r="S287" s="165"/>
      <c r="T287" s="168" t="s">
        <v>28</v>
      </c>
      <c r="U287" s="165" t="s">
        <v>56</v>
      </c>
      <c r="V287" s="165" t="s">
        <v>55</v>
      </c>
      <c r="W287" s="165" t="s">
        <v>55</v>
      </c>
      <c r="X287" s="165" t="s">
        <v>38</v>
      </c>
      <c r="Y287" s="165" t="s">
        <v>55</v>
      </c>
      <c r="Z287" s="165" t="s">
        <v>32</v>
      </c>
      <c r="AA287" s="165" t="s">
        <v>35</v>
      </c>
      <c r="AB287" s="165" t="s">
        <v>55</v>
      </c>
      <c r="AC287" s="165" t="s">
        <v>55</v>
      </c>
      <c r="AD287" s="165" t="s">
        <v>56</v>
      </c>
      <c r="AE287" s="165" t="s">
        <v>55</v>
      </c>
      <c r="AF287" s="165" t="s">
        <v>55</v>
      </c>
      <c r="AG287" s="165" t="s">
        <v>55</v>
      </c>
      <c r="AH287" s="165" t="s">
        <v>55</v>
      </c>
      <c r="AI287" s="165" t="s">
        <v>55</v>
      </c>
      <c r="AJ287" s="165" t="s">
        <v>55</v>
      </c>
      <c r="AK287" s="165" t="s">
        <v>55</v>
      </c>
      <c r="AL287" s="165" t="s">
        <v>55</v>
      </c>
      <c r="AM287" s="165" t="s">
        <v>55</v>
      </c>
      <c r="AN287" s="165" t="s">
        <v>55</v>
      </c>
      <c r="AO287" s="165" t="s">
        <v>55</v>
      </c>
      <c r="AP287" s="165" t="s">
        <v>55</v>
      </c>
      <c r="AQ287" s="165" t="s">
        <v>55</v>
      </c>
      <c r="AR287" s="165" t="s">
        <v>55</v>
      </c>
      <c r="AS287" s="165" t="s">
        <v>56</v>
      </c>
      <c r="AT287" s="165"/>
      <c r="AU287" s="165" t="s">
        <v>55</v>
      </c>
      <c r="AV287" s="165" t="s">
        <v>55</v>
      </c>
      <c r="AW287" s="166"/>
      <c r="AX287" s="166"/>
      <c r="AY287" s="166"/>
      <c r="AZ287" s="166"/>
      <c r="BA287" s="166"/>
      <c r="BB287" s="166"/>
      <c r="BC287" s="166"/>
      <c r="BD287" s="166"/>
      <c r="BE287" s="166"/>
    </row>
    <row r="288" spans="1:289" s="162" customFormat="1" ht="15.75" x14ac:dyDescent="0.25">
      <c r="A288" s="80" t="s">
        <v>439</v>
      </c>
      <c r="B288" s="195">
        <v>6</v>
      </c>
      <c r="C288" s="165" t="s">
        <v>223</v>
      </c>
      <c r="D288" s="187" t="s">
        <v>202</v>
      </c>
      <c r="E288" s="197">
        <v>17765</v>
      </c>
      <c r="F288" s="197">
        <v>3333812300</v>
      </c>
      <c r="G288" s="197">
        <v>23111</v>
      </c>
      <c r="H288" s="191" t="s">
        <v>476</v>
      </c>
      <c r="I288" s="191" t="s">
        <v>173</v>
      </c>
      <c r="J288" s="165">
        <v>3</v>
      </c>
      <c r="K288" s="207">
        <v>52520</v>
      </c>
      <c r="L288" s="199">
        <v>70574</v>
      </c>
      <c r="M288" s="204">
        <v>25.25</v>
      </c>
      <c r="N288" s="204">
        <v>33.93</v>
      </c>
      <c r="O288" s="204"/>
      <c r="P288" s="204"/>
      <c r="Q288" s="165">
        <v>11</v>
      </c>
      <c r="R288" s="165">
        <v>37.5</v>
      </c>
      <c r="S288" s="165" t="s">
        <v>38</v>
      </c>
      <c r="T288" s="168" t="s">
        <v>28</v>
      </c>
      <c r="U288" s="165" t="s">
        <v>56</v>
      </c>
      <c r="V288" s="165" t="s">
        <v>55</v>
      </c>
      <c r="W288" s="165" t="s">
        <v>55</v>
      </c>
      <c r="X288" s="165" t="s">
        <v>38</v>
      </c>
      <c r="Y288" s="165" t="s">
        <v>55</v>
      </c>
      <c r="Z288" s="165" t="s">
        <v>32</v>
      </c>
      <c r="AA288" s="165" t="s">
        <v>35</v>
      </c>
      <c r="AB288" s="165" t="s">
        <v>56</v>
      </c>
      <c r="AC288" s="165" t="s">
        <v>56</v>
      </c>
      <c r="AD288" s="165" t="s">
        <v>56</v>
      </c>
      <c r="AE288" s="165" t="s">
        <v>56</v>
      </c>
      <c r="AF288" s="165" t="s">
        <v>56</v>
      </c>
      <c r="AG288" s="165" t="s">
        <v>56</v>
      </c>
      <c r="AH288" s="165" t="s">
        <v>55</v>
      </c>
      <c r="AI288" s="165" t="s">
        <v>55</v>
      </c>
      <c r="AJ288" s="165" t="s">
        <v>55</v>
      </c>
      <c r="AK288" s="165" t="s">
        <v>55</v>
      </c>
      <c r="AL288" s="165" t="s">
        <v>56</v>
      </c>
      <c r="AM288" s="165" t="s">
        <v>56</v>
      </c>
      <c r="AN288" s="165" t="s">
        <v>56</v>
      </c>
      <c r="AO288" s="165" t="s">
        <v>55</v>
      </c>
      <c r="AP288" s="165" t="s">
        <v>55</v>
      </c>
      <c r="AQ288" s="165" t="s">
        <v>55</v>
      </c>
      <c r="AR288" s="165" t="s">
        <v>55</v>
      </c>
      <c r="AS288" s="165" t="s">
        <v>55</v>
      </c>
      <c r="AT288" s="165"/>
      <c r="AU288" s="165" t="s">
        <v>55</v>
      </c>
      <c r="AV288" s="165" t="s">
        <v>55</v>
      </c>
      <c r="AW288" s="166"/>
      <c r="AX288" s="166"/>
      <c r="AY288" s="166"/>
      <c r="AZ288" s="166"/>
      <c r="BA288" s="166"/>
      <c r="BB288" s="166"/>
      <c r="BC288" s="166"/>
      <c r="BD288" s="166"/>
      <c r="BE288" s="166"/>
    </row>
    <row r="289" spans="1:289" s="104" customFormat="1" ht="15.75" x14ac:dyDescent="0.25">
      <c r="A289" s="80" t="s">
        <v>439</v>
      </c>
      <c r="B289" s="124">
        <v>6</v>
      </c>
      <c r="C289" s="107" t="s">
        <v>223</v>
      </c>
      <c r="D289" s="117" t="s">
        <v>203</v>
      </c>
      <c r="E289" s="125">
        <v>14000</v>
      </c>
      <c r="F289" s="126">
        <v>3895020700</v>
      </c>
      <c r="G289" s="125">
        <v>8600</v>
      </c>
      <c r="H289" s="120" t="s">
        <v>0</v>
      </c>
      <c r="I289" s="109" t="s">
        <v>177</v>
      </c>
      <c r="J289" s="107">
        <v>1</v>
      </c>
      <c r="K289" s="132">
        <v>96970</v>
      </c>
      <c r="L289" s="128">
        <v>130308</v>
      </c>
      <c r="M289" s="48">
        <v>46.62</v>
      </c>
      <c r="N289" s="48">
        <v>62.65</v>
      </c>
      <c r="O289" s="129"/>
      <c r="P289" s="129"/>
      <c r="Q289" s="107" t="s">
        <v>351</v>
      </c>
      <c r="R289" s="107">
        <v>40</v>
      </c>
      <c r="S289" s="107" t="s">
        <v>38</v>
      </c>
      <c r="T289" s="110" t="s">
        <v>27</v>
      </c>
      <c r="U289" s="107" t="s">
        <v>38</v>
      </c>
      <c r="V289" s="107" t="s">
        <v>55</v>
      </c>
      <c r="W289" s="107" t="s">
        <v>55</v>
      </c>
      <c r="X289" s="107" t="s">
        <v>38</v>
      </c>
      <c r="Y289" s="107" t="s">
        <v>55</v>
      </c>
      <c r="Z289" s="107" t="s">
        <v>38</v>
      </c>
      <c r="AA289" s="107" t="s">
        <v>35</v>
      </c>
      <c r="AB289" s="107"/>
      <c r="AC289" s="107"/>
      <c r="AD289" s="107"/>
      <c r="AE289" s="107"/>
      <c r="AF289" s="107"/>
      <c r="AG289" s="107" t="s">
        <v>55</v>
      </c>
      <c r="AH289" s="107" t="s">
        <v>55</v>
      </c>
      <c r="AI289" s="107" t="s">
        <v>38</v>
      </c>
      <c r="AJ289" s="107" t="s">
        <v>55</v>
      </c>
      <c r="AK289" s="107" t="s">
        <v>55</v>
      </c>
      <c r="AL289" s="107"/>
      <c r="AM289" s="107"/>
      <c r="AN289" s="107"/>
      <c r="AO289" s="107" t="s">
        <v>55</v>
      </c>
      <c r="AP289" s="107" t="s">
        <v>38</v>
      </c>
      <c r="AQ289" s="107" t="s">
        <v>38</v>
      </c>
      <c r="AR289" s="107" t="s">
        <v>55</v>
      </c>
      <c r="AS289" s="107" t="s">
        <v>38</v>
      </c>
      <c r="AT289" s="107" t="s">
        <v>55</v>
      </c>
      <c r="AU289" s="107" t="s">
        <v>55</v>
      </c>
      <c r="AV289" s="107" t="s">
        <v>55</v>
      </c>
      <c r="AW289" s="108"/>
      <c r="AX289" s="108"/>
      <c r="AY289" s="108"/>
      <c r="AZ289" s="108"/>
      <c r="BA289" s="108"/>
      <c r="BB289" s="108"/>
      <c r="BC289" s="108"/>
      <c r="BD289" s="108"/>
      <c r="BE289" s="108"/>
      <c r="BF289" s="108"/>
      <c r="BG289" s="108"/>
      <c r="BH289" s="108"/>
      <c r="BI289" s="108"/>
      <c r="BJ289" s="108"/>
      <c r="BK289" s="108"/>
      <c r="BL289" s="108"/>
      <c r="BM289" s="108"/>
      <c r="BN289" s="108"/>
      <c r="BO289" s="108"/>
      <c r="BP289" s="108"/>
      <c r="BQ289" s="108"/>
      <c r="BR289" s="108"/>
      <c r="BS289" s="108"/>
      <c r="BT289" s="108"/>
      <c r="BU289" s="108"/>
      <c r="BV289" s="108"/>
      <c r="BW289" s="108"/>
      <c r="BX289" s="108"/>
      <c r="BY289" s="108"/>
      <c r="BZ289" s="108"/>
      <c r="CA289" s="108"/>
      <c r="CB289" s="108"/>
      <c r="CC289" s="108"/>
      <c r="CD289" s="108"/>
      <c r="CE289" s="108"/>
      <c r="CF289" s="108"/>
      <c r="CG289" s="108"/>
      <c r="CH289" s="108"/>
      <c r="CI289" s="108"/>
      <c r="CJ289" s="108"/>
      <c r="CK289" s="108"/>
      <c r="CL289" s="108"/>
      <c r="CM289" s="108"/>
      <c r="CN289" s="108"/>
      <c r="CO289" s="108"/>
      <c r="CP289" s="108"/>
      <c r="CQ289" s="108"/>
      <c r="CR289" s="108"/>
      <c r="CS289" s="108"/>
      <c r="CT289" s="108"/>
      <c r="CU289" s="108"/>
      <c r="CV289" s="108"/>
      <c r="CW289" s="108"/>
      <c r="CX289" s="108"/>
      <c r="CY289" s="108"/>
      <c r="CZ289" s="108"/>
      <c r="DA289" s="108"/>
      <c r="DB289" s="108"/>
      <c r="DC289" s="108"/>
      <c r="DD289" s="108"/>
      <c r="DE289" s="108"/>
      <c r="DF289" s="108"/>
      <c r="DG289" s="108"/>
      <c r="DH289" s="108"/>
      <c r="DI289" s="108"/>
      <c r="DJ289" s="108"/>
      <c r="DK289" s="108"/>
      <c r="DL289" s="108"/>
      <c r="DM289" s="108"/>
      <c r="DN289" s="108"/>
      <c r="DO289" s="108"/>
      <c r="DP289" s="108"/>
      <c r="DQ289" s="108"/>
      <c r="DR289" s="108"/>
      <c r="DS289" s="108"/>
      <c r="DT289" s="108"/>
      <c r="DU289" s="108"/>
      <c r="DV289" s="108"/>
      <c r="DW289" s="108"/>
      <c r="DX289" s="108"/>
      <c r="DY289" s="108"/>
      <c r="DZ289" s="108"/>
      <c r="EA289" s="108"/>
      <c r="EB289" s="108"/>
      <c r="EC289" s="108"/>
      <c r="ED289" s="108"/>
      <c r="EE289" s="108"/>
      <c r="EF289" s="108"/>
      <c r="EG289" s="108"/>
      <c r="EH289" s="108"/>
      <c r="EI289" s="108"/>
      <c r="EJ289" s="108"/>
      <c r="EK289" s="108"/>
      <c r="EL289" s="108"/>
      <c r="EM289" s="108"/>
      <c r="EN289" s="108"/>
      <c r="EO289" s="108"/>
      <c r="EP289" s="108"/>
      <c r="EQ289" s="108"/>
      <c r="ER289" s="108"/>
      <c r="ES289" s="108"/>
      <c r="ET289" s="108"/>
      <c r="EU289" s="108"/>
      <c r="EV289" s="108"/>
      <c r="EW289" s="108"/>
      <c r="EX289" s="108"/>
      <c r="EY289" s="108"/>
      <c r="EZ289" s="108"/>
      <c r="FA289" s="108"/>
      <c r="FB289" s="108"/>
      <c r="FC289" s="108"/>
      <c r="FD289" s="108"/>
      <c r="FE289" s="108"/>
      <c r="FF289" s="108"/>
      <c r="FG289" s="108"/>
      <c r="FH289" s="108"/>
      <c r="FI289" s="108"/>
      <c r="FJ289" s="108"/>
      <c r="FK289" s="108"/>
      <c r="FL289" s="108"/>
      <c r="FM289" s="108"/>
      <c r="FN289" s="108"/>
      <c r="FO289" s="108"/>
      <c r="FP289" s="108"/>
      <c r="FQ289" s="108"/>
      <c r="FR289" s="108"/>
      <c r="FS289" s="108"/>
      <c r="FT289" s="108"/>
      <c r="FU289" s="108"/>
      <c r="FV289" s="108"/>
      <c r="FW289" s="108"/>
      <c r="FX289" s="108"/>
      <c r="FY289" s="108"/>
      <c r="FZ289" s="108"/>
      <c r="GA289" s="108"/>
      <c r="GB289" s="108"/>
      <c r="GC289" s="108"/>
      <c r="GD289" s="108"/>
      <c r="GE289" s="108"/>
      <c r="GF289" s="108"/>
      <c r="GG289" s="108"/>
      <c r="GH289" s="108"/>
      <c r="GI289" s="108"/>
      <c r="GJ289" s="108"/>
      <c r="GK289" s="108"/>
      <c r="GL289" s="108"/>
      <c r="GM289" s="108"/>
      <c r="GN289" s="108"/>
      <c r="GO289" s="108"/>
      <c r="GP289" s="108"/>
      <c r="GQ289" s="108"/>
      <c r="GR289" s="108"/>
      <c r="GS289" s="108"/>
      <c r="GT289" s="108"/>
      <c r="GU289" s="108"/>
      <c r="GV289" s="108"/>
      <c r="GW289" s="108"/>
      <c r="GX289" s="108"/>
      <c r="GY289" s="108"/>
      <c r="GZ289" s="108"/>
      <c r="HA289" s="108"/>
      <c r="HB289" s="108"/>
      <c r="HC289" s="108"/>
      <c r="HD289" s="108"/>
      <c r="HE289" s="108"/>
      <c r="HF289" s="108"/>
      <c r="HG289" s="108"/>
      <c r="HH289" s="108"/>
      <c r="HI289" s="108"/>
      <c r="HJ289" s="108"/>
      <c r="HK289" s="108"/>
      <c r="HL289" s="108"/>
      <c r="HM289" s="108"/>
      <c r="HN289" s="108"/>
      <c r="HO289" s="108"/>
      <c r="HP289" s="108"/>
      <c r="HQ289" s="108"/>
      <c r="HR289" s="108"/>
      <c r="HS289" s="108"/>
      <c r="HT289" s="108"/>
      <c r="HU289" s="108"/>
      <c r="HV289" s="108"/>
      <c r="HW289" s="108"/>
      <c r="HX289" s="108"/>
      <c r="HY289" s="108"/>
      <c r="HZ289" s="108"/>
      <c r="IA289" s="108"/>
      <c r="IB289" s="108"/>
      <c r="IC289" s="108"/>
      <c r="ID289" s="108"/>
      <c r="IE289" s="108"/>
      <c r="IF289" s="108"/>
      <c r="IG289" s="108"/>
      <c r="IH289" s="108"/>
      <c r="II289" s="108"/>
      <c r="IJ289" s="108"/>
      <c r="IK289" s="108"/>
      <c r="IL289" s="108"/>
      <c r="IM289" s="108"/>
      <c r="IN289" s="108"/>
      <c r="IO289" s="108"/>
      <c r="IP289" s="108"/>
      <c r="IQ289" s="108"/>
      <c r="IR289" s="108"/>
      <c r="IS289" s="108"/>
      <c r="IT289" s="108"/>
      <c r="IU289" s="108"/>
      <c r="IV289" s="108"/>
      <c r="IW289" s="108"/>
      <c r="IX289" s="108"/>
      <c r="IY289" s="108"/>
      <c r="IZ289" s="108"/>
      <c r="JA289" s="108"/>
      <c r="JB289" s="108"/>
      <c r="JC289" s="108"/>
      <c r="JD289" s="108"/>
      <c r="JE289" s="108"/>
      <c r="JF289" s="108"/>
      <c r="JG289" s="108"/>
      <c r="JH289" s="108"/>
      <c r="JI289" s="108"/>
      <c r="JJ289" s="108"/>
      <c r="JK289" s="108"/>
      <c r="JL289" s="108"/>
      <c r="JM289" s="108"/>
      <c r="JN289" s="108"/>
      <c r="JO289" s="108"/>
      <c r="JP289" s="108"/>
      <c r="JQ289" s="108"/>
      <c r="JR289" s="108"/>
      <c r="JS289" s="108"/>
      <c r="JT289" s="108"/>
      <c r="JU289" s="108"/>
      <c r="JV289" s="108"/>
      <c r="JW289" s="108"/>
      <c r="JX289" s="108"/>
      <c r="JY289" s="108"/>
      <c r="JZ289" s="108"/>
      <c r="KA289" s="108"/>
      <c r="KB289" s="108"/>
      <c r="KC289" s="108"/>
    </row>
    <row r="290" spans="1:289" s="104" customFormat="1" ht="15.75" x14ac:dyDescent="0.25">
      <c r="A290" s="80" t="s">
        <v>439</v>
      </c>
      <c r="B290" s="124">
        <v>6</v>
      </c>
      <c r="C290" s="107" t="s">
        <v>223</v>
      </c>
      <c r="D290" s="117" t="s">
        <v>203</v>
      </c>
      <c r="E290" s="125">
        <v>14000</v>
      </c>
      <c r="F290" s="126">
        <v>3895020700</v>
      </c>
      <c r="G290" s="125">
        <v>8600</v>
      </c>
      <c r="H290" s="120" t="s">
        <v>39</v>
      </c>
      <c r="I290" s="109" t="s">
        <v>177</v>
      </c>
      <c r="J290" s="107">
        <v>1</v>
      </c>
      <c r="K290" s="132">
        <v>64605</v>
      </c>
      <c r="L290" s="128">
        <v>86819</v>
      </c>
      <c r="M290" s="48">
        <v>31.06</v>
      </c>
      <c r="N290" s="48">
        <v>41.74</v>
      </c>
      <c r="O290" s="133"/>
      <c r="P290" s="133"/>
      <c r="Q290" s="107">
        <v>11</v>
      </c>
      <c r="R290" s="107">
        <v>40</v>
      </c>
      <c r="S290" s="107" t="s">
        <v>38</v>
      </c>
      <c r="T290" s="110" t="s">
        <v>27</v>
      </c>
      <c r="U290" s="107" t="s">
        <v>56</v>
      </c>
      <c r="V290" s="107" t="s">
        <v>55</v>
      </c>
      <c r="W290" s="107" t="s">
        <v>55</v>
      </c>
      <c r="X290" s="107" t="s">
        <v>31</v>
      </c>
      <c r="Y290" s="107" t="s">
        <v>55</v>
      </c>
      <c r="Z290" s="107" t="s">
        <v>32</v>
      </c>
      <c r="AA290" s="107" t="s">
        <v>35</v>
      </c>
      <c r="AB290" s="107" t="s">
        <v>55</v>
      </c>
      <c r="AC290" s="107" t="s">
        <v>55</v>
      </c>
      <c r="AD290" s="107" t="s">
        <v>55</v>
      </c>
      <c r="AE290" s="107" t="s">
        <v>55</v>
      </c>
      <c r="AF290" s="107" t="s">
        <v>55</v>
      </c>
      <c r="AG290" s="107" t="s">
        <v>55</v>
      </c>
      <c r="AH290" s="107" t="s">
        <v>55</v>
      </c>
      <c r="AI290" s="107" t="s">
        <v>55</v>
      </c>
      <c r="AJ290" s="107" t="s">
        <v>55</v>
      </c>
      <c r="AK290" s="107" t="s">
        <v>55</v>
      </c>
      <c r="AL290" s="107" t="s">
        <v>55</v>
      </c>
      <c r="AM290" s="107" t="s">
        <v>55</v>
      </c>
      <c r="AN290" s="107" t="s">
        <v>55</v>
      </c>
      <c r="AO290" s="107" t="s">
        <v>55</v>
      </c>
      <c r="AP290" s="107" t="s">
        <v>55</v>
      </c>
      <c r="AQ290" s="107" t="s">
        <v>55</v>
      </c>
      <c r="AR290" s="107" t="s">
        <v>55</v>
      </c>
      <c r="AS290" s="107" t="s">
        <v>56</v>
      </c>
      <c r="AT290" s="107" t="s">
        <v>55</v>
      </c>
      <c r="AU290" s="107" t="s">
        <v>55</v>
      </c>
      <c r="AV290" s="107" t="s">
        <v>55</v>
      </c>
      <c r="AW290" s="108"/>
      <c r="AX290" s="108"/>
      <c r="AY290" s="108"/>
      <c r="AZ290" s="108"/>
      <c r="BA290" s="108"/>
      <c r="BB290" s="108"/>
      <c r="BC290" s="108"/>
      <c r="BD290" s="108"/>
      <c r="BE290" s="108"/>
      <c r="BF290" s="108"/>
      <c r="BG290" s="108"/>
      <c r="BH290" s="108"/>
      <c r="BI290" s="108"/>
      <c r="BJ290" s="108"/>
      <c r="BK290" s="108"/>
      <c r="BL290" s="108"/>
      <c r="BM290" s="108"/>
      <c r="BN290" s="108"/>
      <c r="BO290" s="108"/>
      <c r="BP290" s="108"/>
      <c r="BQ290" s="108"/>
      <c r="BR290" s="108"/>
      <c r="BS290" s="108"/>
      <c r="BT290" s="108"/>
      <c r="BU290" s="108"/>
      <c r="BV290" s="108"/>
      <c r="BW290" s="108"/>
      <c r="BX290" s="108"/>
      <c r="BY290" s="108"/>
      <c r="BZ290" s="108"/>
      <c r="CA290" s="108"/>
      <c r="CB290" s="108"/>
      <c r="CC290" s="108"/>
      <c r="CD290" s="108"/>
      <c r="CE290" s="108"/>
      <c r="CF290" s="108"/>
      <c r="CG290" s="108"/>
      <c r="CH290" s="108"/>
      <c r="CI290" s="108"/>
      <c r="CJ290" s="108"/>
      <c r="CK290" s="108"/>
      <c r="CL290" s="108"/>
      <c r="CM290" s="108"/>
      <c r="CN290" s="108"/>
      <c r="CO290" s="108"/>
      <c r="CP290" s="108"/>
      <c r="CQ290" s="108"/>
      <c r="CR290" s="108"/>
      <c r="CS290" s="108"/>
      <c r="CT290" s="108"/>
      <c r="CU290" s="108"/>
      <c r="CV290" s="108"/>
      <c r="CW290" s="108"/>
      <c r="CX290" s="108"/>
      <c r="CY290" s="108"/>
      <c r="CZ290" s="108"/>
      <c r="DA290" s="108"/>
      <c r="DB290" s="108"/>
      <c r="DC290" s="108"/>
      <c r="DD290" s="108"/>
      <c r="DE290" s="108"/>
      <c r="DF290" s="108"/>
      <c r="DG290" s="108"/>
      <c r="DH290" s="108"/>
      <c r="DI290" s="108"/>
      <c r="DJ290" s="108"/>
      <c r="DK290" s="108"/>
      <c r="DL290" s="108"/>
      <c r="DM290" s="108"/>
      <c r="DN290" s="108"/>
      <c r="DO290" s="108"/>
      <c r="DP290" s="108"/>
      <c r="DQ290" s="108"/>
      <c r="DR290" s="108"/>
      <c r="DS290" s="108"/>
      <c r="DT290" s="108"/>
      <c r="DU290" s="108"/>
      <c r="DV290" s="108"/>
      <c r="DW290" s="108"/>
      <c r="DX290" s="108"/>
      <c r="DY290" s="108"/>
      <c r="DZ290" s="108"/>
      <c r="EA290" s="108"/>
      <c r="EB290" s="108"/>
      <c r="EC290" s="108"/>
      <c r="ED290" s="108"/>
      <c r="EE290" s="108"/>
      <c r="EF290" s="108"/>
      <c r="EG290" s="108"/>
      <c r="EH290" s="108"/>
      <c r="EI290" s="108"/>
      <c r="EJ290" s="108"/>
      <c r="EK290" s="108"/>
      <c r="EL290" s="108"/>
      <c r="EM290" s="108"/>
      <c r="EN290" s="108"/>
      <c r="EO290" s="108"/>
      <c r="EP290" s="108"/>
      <c r="EQ290" s="108"/>
      <c r="ER290" s="108"/>
      <c r="ES290" s="108"/>
      <c r="ET290" s="108"/>
      <c r="EU290" s="108"/>
      <c r="EV290" s="108"/>
      <c r="EW290" s="108"/>
      <c r="EX290" s="108"/>
      <c r="EY290" s="108"/>
      <c r="EZ290" s="108"/>
      <c r="FA290" s="108"/>
      <c r="FB290" s="108"/>
      <c r="FC290" s="108"/>
      <c r="FD290" s="108"/>
      <c r="FE290" s="108"/>
      <c r="FF290" s="108"/>
      <c r="FG290" s="108"/>
      <c r="FH290" s="108"/>
      <c r="FI290" s="108"/>
      <c r="FJ290" s="108"/>
      <c r="FK290" s="108"/>
      <c r="FL290" s="108"/>
      <c r="FM290" s="108"/>
      <c r="FN290" s="108"/>
      <c r="FO290" s="108"/>
      <c r="FP290" s="108"/>
      <c r="FQ290" s="108"/>
      <c r="FR290" s="108"/>
      <c r="FS290" s="108"/>
      <c r="FT290" s="108"/>
      <c r="FU290" s="108"/>
      <c r="FV290" s="108"/>
      <c r="FW290" s="108"/>
      <c r="FX290" s="108"/>
      <c r="FY290" s="108"/>
      <c r="FZ290" s="108"/>
      <c r="GA290" s="108"/>
      <c r="GB290" s="108"/>
      <c r="GC290" s="108"/>
      <c r="GD290" s="108"/>
      <c r="GE290" s="108"/>
      <c r="GF290" s="108"/>
      <c r="GG290" s="108"/>
      <c r="GH290" s="108"/>
      <c r="GI290" s="108"/>
      <c r="GJ290" s="108"/>
      <c r="GK290" s="108"/>
      <c r="GL290" s="108"/>
      <c r="GM290" s="108"/>
      <c r="GN290" s="108"/>
      <c r="GO290" s="108"/>
      <c r="GP290" s="108"/>
      <c r="GQ290" s="108"/>
      <c r="GR290" s="108"/>
      <c r="GS290" s="108"/>
      <c r="GT290" s="108"/>
      <c r="GU290" s="108"/>
      <c r="GV290" s="108"/>
      <c r="GW290" s="108"/>
      <c r="GX290" s="108"/>
      <c r="GY290" s="108"/>
      <c r="GZ290" s="108"/>
      <c r="HA290" s="108"/>
      <c r="HB290" s="108"/>
      <c r="HC290" s="108"/>
      <c r="HD290" s="108"/>
      <c r="HE290" s="108"/>
      <c r="HF290" s="108"/>
      <c r="HG290" s="108"/>
      <c r="HH290" s="108"/>
      <c r="HI290" s="108"/>
      <c r="HJ290" s="108"/>
      <c r="HK290" s="108"/>
      <c r="HL290" s="108"/>
      <c r="HM290" s="108"/>
      <c r="HN290" s="108"/>
      <c r="HO290" s="108"/>
      <c r="HP290" s="108"/>
      <c r="HQ290" s="108"/>
      <c r="HR290" s="108"/>
      <c r="HS290" s="108"/>
      <c r="HT290" s="108"/>
      <c r="HU290" s="108"/>
      <c r="HV290" s="108"/>
      <c r="HW290" s="108"/>
      <c r="HX290" s="108"/>
      <c r="HY290" s="108"/>
      <c r="HZ290" s="108"/>
      <c r="IA290" s="108"/>
      <c r="IB290" s="108"/>
      <c r="IC290" s="108"/>
      <c r="ID290" s="108"/>
      <c r="IE290" s="108"/>
      <c r="IF290" s="108"/>
      <c r="IG290" s="108"/>
      <c r="IH290" s="108"/>
      <c r="II290" s="108"/>
      <c r="IJ290" s="108"/>
      <c r="IK290" s="108"/>
      <c r="IL290" s="108"/>
      <c r="IM290" s="108"/>
      <c r="IN290" s="108"/>
      <c r="IO290" s="108"/>
      <c r="IP290" s="108"/>
      <c r="IQ290" s="108"/>
      <c r="IR290" s="108"/>
      <c r="IS290" s="108"/>
      <c r="IT290" s="108"/>
      <c r="IU290" s="108"/>
      <c r="IV290" s="108"/>
      <c r="IW290" s="108"/>
      <c r="IX290" s="108"/>
      <c r="IY290" s="108"/>
      <c r="IZ290" s="108"/>
      <c r="JA290" s="108"/>
      <c r="JB290" s="108"/>
      <c r="JC290" s="108"/>
      <c r="JD290" s="108"/>
      <c r="JE290" s="108"/>
      <c r="JF290" s="108"/>
      <c r="JG290" s="108"/>
      <c r="JH290" s="108"/>
      <c r="JI290" s="108"/>
      <c r="JJ290" s="108"/>
      <c r="JK290" s="108"/>
      <c r="JL290" s="108"/>
      <c r="JM290" s="108"/>
      <c r="JN290" s="108"/>
      <c r="JO290" s="108"/>
      <c r="JP290" s="108"/>
      <c r="JQ290" s="108"/>
      <c r="JR290" s="108"/>
      <c r="JS290" s="108"/>
      <c r="JT290" s="108"/>
      <c r="JU290" s="108"/>
      <c r="JV290" s="108"/>
      <c r="JW290" s="108"/>
      <c r="JX290" s="108"/>
      <c r="JY290" s="108"/>
      <c r="JZ290" s="108"/>
      <c r="KA290" s="108"/>
      <c r="KB290" s="108"/>
      <c r="KC290" s="108"/>
    </row>
    <row r="291" spans="1:289" s="104" customFormat="1" ht="15.75" x14ac:dyDescent="0.25">
      <c r="A291" s="80" t="s">
        <v>439</v>
      </c>
      <c r="B291" s="124">
        <v>6</v>
      </c>
      <c r="C291" s="107" t="s">
        <v>223</v>
      </c>
      <c r="D291" s="117" t="s">
        <v>203</v>
      </c>
      <c r="E291" s="125">
        <v>14000</v>
      </c>
      <c r="F291" s="126">
        <v>3895020700</v>
      </c>
      <c r="G291" s="125">
        <v>8600</v>
      </c>
      <c r="H291" s="116" t="s">
        <v>88</v>
      </c>
      <c r="I291" s="109" t="s">
        <v>173</v>
      </c>
      <c r="J291" s="107">
        <v>1</v>
      </c>
      <c r="K291" s="132">
        <v>49296</v>
      </c>
      <c r="L291" s="128">
        <v>66248</v>
      </c>
      <c r="M291" s="48">
        <v>23.7</v>
      </c>
      <c r="N291" s="48">
        <v>31.85</v>
      </c>
      <c r="O291" s="133"/>
      <c r="P291" s="133"/>
      <c r="Q291" s="107">
        <v>11</v>
      </c>
      <c r="R291" s="107">
        <v>40</v>
      </c>
      <c r="S291" s="107"/>
      <c r="T291" s="110" t="s">
        <v>28</v>
      </c>
      <c r="U291" s="107" t="s">
        <v>56</v>
      </c>
      <c r="V291" s="107" t="s">
        <v>55</v>
      </c>
      <c r="W291" s="107" t="s">
        <v>55</v>
      </c>
      <c r="X291" s="107" t="s">
        <v>38</v>
      </c>
      <c r="Y291" s="107" t="s">
        <v>55</v>
      </c>
      <c r="Z291" s="107" t="s">
        <v>32</v>
      </c>
      <c r="AA291" s="107" t="s">
        <v>35</v>
      </c>
      <c r="AB291" s="107" t="s">
        <v>56</v>
      </c>
      <c r="AC291" s="107" t="s">
        <v>55</v>
      </c>
      <c r="AD291" s="107" t="s">
        <v>56</v>
      </c>
      <c r="AE291" s="107" t="s">
        <v>55</v>
      </c>
      <c r="AF291" s="107" t="s">
        <v>55</v>
      </c>
      <c r="AG291" s="107" t="s">
        <v>55</v>
      </c>
      <c r="AH291" s="107" t="s">
        <v>55</v>
      </c>
      <c r="AI291" s="107" t="s">
        <v>55</v>
      </c>
      <c r="AJ291" s="107" t="s">
        <v>55</v>
      </c>
      <c r="AK291" s="107" t="s">
        <v>55</v>
      </c>
      <c r="AL291" s="107" t="s">
        <v>55</v>
      </c>
      <c r="AM291" s="107" t="s">
        <v>55</v>
      </c>
      <c r="AN291" s="107" t="s">
        <v>55</v>
      </c>
      <c r="AO291" s="107" t="s">
        <v>55</v>
      </c>
      <c r="AP291" s="107" t="s">
        <v>55</v>
      </c>
      <c r="AQ291" s="107" t="s">
        <v>55</v>
      </c>
      <c r="AR291" s="107" t="s">
        <v>55</v>
      </c>
      <c r="AS291" s="107" t="s">
        <v>56</v>
      </c>
      <c r="AT291" s="107"/>
      <c r="AU291" s="107" t="s">
        <v>55</v>
      </c>
      <c r="AV291" s="107" t="s">
        <v>55</v>
      </c>
      <c r="AW291" s="108"/>
      <c r="AX291" s="108"/>
      <c r="AY291" s="108"/>
      <c r="AZ291" s="108"/>
      <c r="BA291" s="108"/>
      <c r="BB291" s="108"/>
      <c r="BC291" s="108"/>
      <c r="BD291" s="108"/>
      <c r="BE291" s="108"/>
      <c r="BF291" s="108"/>
      <c r="BG291" s="108"/>
      <c r="BH291" s="108"/>
      <c r="BI291" s="108"/>
      <c r="BJ291" s="108"/>
      <c r="BK291" s="108"/>
      <c r="BL291" s="108"/>
      <c r="BM291" s="108"/>
      <c r="BN291" s="108"/>
      <c r="BO291" s="108"/>
      <c r="BP291" s="108"/>
      <c r="BQ291" s="108"/>
      <c r="BR291" s="108"/>
      <c r="BS291" s="108"/>
      <c r="BT291" s="108"/>
      <c r="BU291" s="108"/>
      <c r="BV291" s="108"/>
      <c r="BW291" s="108"/>
      <c r="BX291" s="108"/>
      <c r="BY291" s="108"/>
      <c r="BZ291" s="108"/>
      <c r="CA291" s="108"/>
      <c r="CB291" s="108"/>
      <c r="CC291" s="108"/>
      <c r="CD291" s="108"/>
      <c r="CE291" s="108"/>
      <c r="CF291" s="108"/>
      <c r="CG291" s="108"/>
      <c r="CH291" s="108"/>
      <c r="CI291" s="108"/>
      <c r="CJ291" s="108"/>
      <c r="CK291" s="108"/>
      <c r="CL291" s="108"/>
      <c r="CM291" s="108"/>
      <c r="CN291" s="108"/>
      <c r="CO291" s="108"/>
      <c r="CP291" s="108"/>
      <c r="CQ291" s="108"/>
      <c r="CR291" s="108"/>
      <c r="CS291" s="108"/>
      <c r="CT291" s="108"/>
      <c r="CU291" s="108"/>
      <c r="CV291" s="108"/>
      <c r="CW291" s="108"/>
      <c r="CX291" s="108"/>
      <c r="CY291" s="108"/>
      <c r="CZ291" s="108"/>
      <c r="DA291" s="108"/>
      <c r="DB291" s="108"/>
      <c r="DC291" s="108"/>
      <c r="DD291" s="108"/>
      <c r="DE291" s="108"/>
      <c r="DF291" s="108"/>
      <c r="DG291" s="108"/>
      <c r="DH291" s="108"/>
      <c r="DI291" s="108"/>
      <c r="DJ291" s="108"/>
      <c r="DK291" s="108"/>
      <c r="DL291" s="108"/>
      <c r="DM291" s="108"/>
      <c r="DN291" s="108"/>
      <c r="DO291" s="108"/>
      <c r="DP291" s="108"/>
      <c r="DQ291" s="108"/>
      <c r="DR291" s="108"/>
      <c r="DS291" s="108"/>
      <c r="DT291" s="108"/>
      <c r="DU291" s="108"/>
      <c r="DV291" s="108"/>
      <c r="DW291" s="108"/>
      <c r="DX291" s="108"/>
      <c r="DY291" s="108"/>
      <c r="DZ291" s="108"/>
      <c r="EA291" s="108"/>
      <c r="EB291" s="108"/>
      <c r="EC291" s="108"/>
      <c r="ED291" s="108"/>
      <c r="EE291" s="108"/>
      <c r="EF291" s="108"/>
      <c r="EG291" s="108"/>
      <c r="EH291" s="108"/>
      <c r="EI291" s="108"/>
      <c r="EJ291" s="108"/>
      <c r="EK291" s="108"/>
      <c r="EL291" s="108"/>
      <c r="EM291" s="108"/>
      <c r="EN291" s="108"/>
      <c r="EO291" s="108"/>
      <c r="EP291" s="108"/>
      <c r="EQ291" s="108"/>
      <c r="ER291" s="108"/>
      <c r="ES291" s="108"/>
      <c r="ET291" s="108"/>
      <c r="EU291" s="108"/>
      <c r="EV291" s="108"/>
      <c r="EW291" s="108"/>
      <c r="EX291" s="108"/>
      <c r="EY291" s="108"/>
      <c r="EZ291" s="108"/>
      <c r="FA291" s="108"/>
      <c r="FB291" s="108"/>
      <c r="FC291" s="108"/>
      <c r="FD291" s="108"/>
      <c r="FE291" s="108"/>
      <c r="FF291" s="108"/>
      <c r="FG291" s="108"/>
      <c r="FH291" s="108"/>
      <c r="FI291" s="108"/>
      <c r="FJ291" s="108"/>
      <c r="FK291" s="108"/>
      <c r="FL291" s="108"/>
      <c r="FM291" s="108"/>
      <c r="FN291" s="108"/>
      <c r="FO291" s="108"/>
      <c r="FP291" s="108"/>
      <c r="FQ291" s="108"/>
      <c r="FR291" s="108"/>
      <c r="FS291" s="108"/>
      <c r="FT291" s="108"/>
      <c r="FU291" s="108"/>
      <c r="FV291" s="108"/>
      <c r="FW291" s="108"/>
      <c r="FX291" s="108"/>
      <c r="FY291" s="108"/>
      <c r="FZ291" s="108"/>
      <c r="GA291" s="108"/>
      <c r="GB291" s="108"/>
      <c r="GC291" s="108"/>
      <c r="GD291" s="108"/>
      <c r="GE291" s="108"/>
      <c r="GF291" s="108"/>
      <c r="GG291" s="108"/>
      <c r="GH291" s="108"/>
      <c r="GI291" s="108"/>
      <c r="GJ291" s="108"/>
      <c r="GK291" s="108"/>
      <c r="GL291" s="108"/>
      <c r="GM291" s="108"/>
      <c r="GN291" s="108"/>
      <c r="GO291" s="108"/>
      <c r="GP291" s="108"/>
      <c r="GQ291" s="108"/>
      <c r="GR291" s="108"/>
      <c r="GS291" s="108"/>
      <c r="GT291" s="108"/>
      <c r="GU291" s="108"/>
      <c r="GV291" s="108"/>
      <c r="GW291" s="108"/>
      <c r="GX291" s="108"/>
      <c r="GY291" s="108"/>
      <c r="GZ291" s="108"/>
      <c r="HA291" s="108"/>
      <c r="HB291" s="108"/>
      <c r="HC291" s="108"/>
      <c r="HD291" s="108"/>
      <c r="HE291" s="108"/>
      <c r="HF291" s="108"/>
      <c r="HG291" s="108"/>
      <c r="HH291" s="108"/>
      <c r="HI291" s="108"/>
      <c r="HJ291" s="108"/>
      <c r="HK291" s="108"/>
      <c r="HL291" s="108"/>
      <c r="HM291" s="108"/>
      <c r="HN291" s="108"/>
      <c r="HO291" s="108"/>
      <c r="HP291" s="108"/>
      <c r="HQ291" s="108"/>
      <c r="HR291" s="108"/>
      <c r="HS291" s="108"/>
      <c r="HT291" s="108"/>
      <c r="HU291" s="108"/>
      <c r="HV291" s="108"/>
      <c r="HW291" s="108"/>
      <c r="HX291" s="108"/>
      <c r="HY291" s="108"/>
      <c r="HZ291" s="108"/>
      <c r="IA291" s="108"/>
      <c r="IB291" s="108"/>
      <c r="IC291" s="108"/>
      <c r="ID291" s="108"/>
      <c r="IE291" s="108"/>
      <c r="IF291" s="108"/>
      <c r="IG291" s="108"/>
      <c r="IH291" s="108"/>
      <c r="II291" s="108"/>
      <c r="IJ291" s="108"/>
      <c r="IK291" s="108"/>
      <c r="IL291" s="108"/>
      <c r="IM291" s="108"/>
      <c r="IN291" s="108"/>
      <c r="IO291" s="108"/>
      <c r="IP291" s="108"/>
      <c r="IQ291" s="108"/>
      <c r="IR291" s="108"/>
      <c r="IS291" s="108"/>
      <c r="IT291" s="108"/>
      <c r="IU291" s="108"/>
      <c r="IV291" s="108"/>
      <c r="IW291" s="108"/>
      <c r="IX291" s="108"/>
      <c r="IY291" s="108"/>
      <c r="IZ291" s="108"/>
      <c r="JA291" s="108"/>
      <c r="JB291" s="108"/>
      <c r="JC291" s="108"/>
      <c r="JD291" s="108"/>
      <c r="JE291" s="108"/>
      <c r="JF291" s="108"/>
      <c r="JG291" s="108"/>
      <c r="JH291" s="108"/>
      <c r="JI291" s="108"/>
      <c r="JJ291" s="108"/>
      <c r="JK291" s="108"/>
      <c r="JL291" s="108"/>
      <c r="JM291" s="108"/>
      <c r="JN291" s="108"/>
      <c r="JO291" s="108"/>
      <c r="JP291" s="108"/>
      <c r="JQ291" s="108"/>
      <c r="JR291" s="108"/>
      <c r="JS291" s="108"/>
      <c r="JT291" s="108"/>
      <c r="JU291" s="108"/>
      <c r="JV291" s="108"/>
      <c r="JW291" s="108"/>
      <c r="JX291" s="108"/>
      <c r="JY291" s="108"/>
      <c r="JZ291" s="108"/>
      <c r="KA291" s="108"/>
      <c r="KB291" s="108"/>
      <c r="KC291" s="108"/>
    </row>
    <row r="292" spans="1:289" s="104" customFormat="1" ht="15.75" x14ac:dyDescent="0.25">
      <c r="A292" s="80" t="s">
        <v>439</v>
      </c>
      <c r="B292" s="124">
        <v>6</v>
      </c>
      <c r="C292" s="107" t="s">
        <v>223</v>
      </c>
      <c r="D292" s="117" t="s">
        <v>203</v>
      </c>
      <c r="E292" s="125">
        <v>14000</v>
      </c>
      <c r="F292" s="126">
        <v>3895020700</v>
      </c>
      <c r="G292" s="125">
        <v>8600</v>
      </c>
      <c r="H292" s="105" t="s">
        <v>359</v>
      </c>
      <c r="I292" s="109" t="s">
        <v>173</v>
      </c>
      <c r="J292" s="107">
        <v>1</v>
      </c>
      <c r="K292" s="132">
        <v>52728</v>
      </c>
      <c r="L292" s="128">
        <v>70845</v>
      </c>
      <c r="M292" s="48">
        <v>25.35</v>
      </c>
      <c r="N292" s="48">
        <v>34.06</v>
      </c>
      <c r="O292" s="133"/>
      <c r="P292" s="133"/>
      <c r="Q292" s="107">
        <v>11</v>
      </c>
      <c r="R292" s="107">
        <v>40</v>
      </c>
      <c r="S292" s="107" t="s">
        <v>38</v>
      </c>
      <c r="T292" s="110" t="s">
        <v>28</v>
      </c>
      <c r="U292" s="107" t="s">
        <v>56</v>
      </c>
      <c r="V292" s="107" t="s">
        <v>55</v>
      </c>
      <c r="W292" s="107" t="s">
        <v>55</v>
      </c>
      <c r="X292" s="107" t="s">
        <v>38</v>
      </c>
      <c r="Y292" s="107" t="s">
        <v>55</v>
      </c>
      <c r="Z292" s="107" t="s">
        <v>32</v>
      </c>
      <c r="AA292" s="107" t="s">
        <v>35</v>
      </c>
      <c r="AB292" s="107" t="s">
        <v>56</v>
      </c>
      <c r="AC292" s="107" t="s">
        <v>56</v>
      </c>
      <c r="AD292" s="107" t="s">
        <v>56</v>
      </c>
      <c r="AE292" s="107" t="s">
        <v>56</v>
      </c>
      <c r="AF292" s="107" t="s">
        <v>56</v>
      </c>
      <c r="AG292" s="107" t="s">
        <v>56</v>
      </c>
      <c r="AH292" s="107" t="s">
        <v>55</v>
      </c>
      <c r="AI292" s="107" t="s">
        <v>55</v>
      </c>
      <c r="AJ292" s="107" t="s">
        <v>55</v>
      </c>
      <c r="AK292" s="107" t="s">
        <v>55</v>
      </c>
      <c r="AL292" s="107" t="s">
        <v>56</v>
      </c>
      <c r="AM292" s="107" t="s">
        <v>56</v>
      </c>
      <c r="AN292" s="107" t="s">
        <v>56</v>
      </c>
      <c r="AO292" s="107" t="s">
        <v>55</v>
      </c>
      <c r="AP292" s="107" t="s">
        <v>55</v>
      </c>
      <c r="AQ292" s="107" t="s">
        <v>55</v>
      </c>
      <c r="AR292" s="107" t="s">
        <v>55</v>
      </c>
      <c r="AS292" s="107" t="s">
        <v>56</v>
      </c>
      <c r="AT292" s="107"/>
      <c r="AU292" s="107" t="s">
        <v>55</v>
      </c>
      <c r="AV292" s="107" t="s">
        <v>55</v>
      </c>
      <c r="AW292" s="108"/>
      <c r="AX292" s="108"/>
      <c r="AY292" s="108"/>
      <c r="AZ292" s="108"/>
      <c r="BA292" s="108"/>
      <c r="BB292" s="108"/>
      <c r="BC292" s="108"/>
      <c r="BD292" s="108"/>
      <c r="BE292" s="108"/>
      <c r="BF292" s="108"/>
      <c r="BG292" s="108"/>
      <c r="BH292" s="108"/>
      <c r="BI292" s="108"/>
      <c r="BJ292" s="108"/>
      <c r="BK292" s="108"/>
      <c r="BL292" s="108"/>
      <c r="BM292" s="108"/>
      <c r="BN292" s="108"/>
      <c r="BO292" s="108"/>
      <c r="BP292" s="108"/>
      <c r="BQ292" s="108"/>
      <c r="BR292" s="108"/>
      <c r="BS292" s="108"/>
      <c r="BT292" s="108"/>
      <c r="BU292" s="108"/>
      <c r="BV292" s="108"/>
      <c r="BW292" s="108"/>
      <c r="BX292" s="108"/>
      <c r="BY292" s="108"/>
      <c r="BZ292" s="108"/>
      <c r="CA292" s="108"/>
      <c r="CB292" s="108"/>
      <c r="CC292" s="108"/>
      <c r="CD292" s="108"/>
      <c r="CE292" s="108"/>
      <c r="CF292" s="108"/>
      <c r="CG292" s="108"/>
      <c r="CH292" s="108"/>
      <c r="CI292" s="108"/>
      <c r="CJ292" s="108"/>
      <c r="CK292" s="108"/>
      <c r="CL292" s="108"/>
      <c r="CM292" s="108"/>
      <c r="CN292" s="108"/>
      <c r="CO292" s="108"/>
      <c r="CP292" s="108"/>
      <c r="CQ292" s="108"/>
      <c r="CR292" s="108"/>
      <c r="CS292" s="108"/>
      <c r="CT292" s="108"/>
      <c r="CU292" s="108"/>
      <c r="CV292" s="108"/>
      <c r="CW292" s="108"/>
      <c r="CX292" s="108"/>
      <c r="CY292" s="108"/>
      <c r="CZ292" s="108"/>
      <c r="DA292" s="108"/>
      <c r="DB292" s="108"/>
      <c r="DC292" s="108"/>
      <c r="DD292" s="108"/>
      <c r="DE292" s="108"/>
      <c r="DF292" s="108"/>
      <c r="DG292" s="108"/>
      <c r="DH292" s="108"/>
      <c r="DI292" s="108"/>
      <c r="DJ292" s="108"/>
      <c r="DK292" s="108"/>
      <c r="DL292" s="108"/>
      <c r="DM292" s="108"/>
      <c r="DN292" s="108"/>
      <c r="DO292" s="108"/>
      <c r="DP292" s="108"/>
      <c r="DQ292" s="108"/>
      <c r="DR292" s="108"/>
      <c r="DS292" s="108"/>
      <c r="DT292" s="108"/>
      <c r="DU292" s="108"/>
      <c r="DV292" s="108"/>
      <c r="DW292" s="108"/>
      <c r="DX292" s="108"/>
      <c r="DY292" s="108"/>
      <c r="DZ292" s="108"/>
      <c r="EA292" s="108"/>
      <c r="EB292" s="108"/>
      <c r="EC292" s="108"/>
      <c r="ED292" s="108"/>
      <c r="EE292" s="108"/>
      <c r="EF292" s="108"/>
      <c r="EG292" s="108"/>
      <c r="EH292" s="108"/>
      <c r="EI292" s="108"/>
      <c r="EJ292" s="108"/>
      <c r="EK292" s="108"/>
      <c r="EL292" s="108"/>
      <c r="EM292" s="108"/>
      <c r="EN292" s="108"/>
      <c r="EO292" s="108"/>
      <c r="EP292" s="108"/>
      <c r="EQ292" s="108"/>
      <c r="ER292" s="108"/>
      <c r="ES292" s="108"/>
      <c r="ET292" s="108"/>
      <c r="EU292" s="108"/>
      <c r="EV292" s="108"/>
      <c r="EW292" s="108"/>
      <c r="EX292" s="108"/>
      <c r="EY292" s="108"/>
      <c r="EZ292" s="108"/>
      <c r="FA292" s="108"/>
      <c r="FB292" s="108"/>
      <c r="FC292" s="108"/>
      <c r="FD292" s="108"/>
      <c r="FE292" s="108"/>
      <c r="FF292" s="108"/>
      <c r="FG292" s="108"/>
      <c r="FH292" s="108"/>
      <c r="FI292" s="108"/>
      <c r="FJ292" s="108"/>
      <c r="FK292" s="108"/>
      <c r="FL292" s="108"/>
      <c r="FM292" s="108"/>
      <c r="FN292" s="108"/>
      <c r="FO292" s="108"/>
      <c r="FP292" s="108"/>
      <c r="FQ292" s="108"/>
      <c r="FR292" s="108"/>
      <c r="FS292" s="108"/>
      <c r="FT292" s="108"/>
      <c r="FU292" s="108"/>
      <c r="FV292" s="108"/>
      <c r="FW292" s="108"/>
      <c r="FX292" s="108"/>
      <c r="FY292" s="108"/>
      <c r="FZ292" s="108"/>
      <c r="GA292" s="108"/>
      <c r="GB292" s="108"/>
      <c r="GC292" s="108"/>
      <c r="GD292" s="108"/>
      <c r="GE292" s="108"/>
      <c r="GF292" s="108"/>
      <c r="GG292" s="108"/>
      <c r="GH292" s="108"/>
      <c r="GI292" s="108"/>
      <c r="GJ292" s="108"/>
      <c r="GK292" s="108"/>
      <c r="GL292" s="108"/>
      <c r="GM292" s="108"/>
      <c r="GN292" s="108"/>
      <c r="GO292" s="108"/>
      <c r="GP292" s="108"/>
      <c r="GQ292" s="108"/>
      <c r="GR292" s="108"/>
      <c r="GS292" s="108"/>
      <c r="GT292" s="108"/>
      <c r="GU292" s="108"/>
      <c r="GV292" s="108"/>
      <c r="GW292" s="108"/>
      <c r="GX292" s="108"/>
      <c r="GY292" s="108"/>
      <c r="GZ292" s="108"/>
      <c r="HA292" s="108"/>
      <c r="HB292" s="108"/>
      <c r="HC292" s="108"/>
      <c r="HD292" s="108"/>
      <c r="HE292" s="108"/>
      <c r="HF292" s="108"/>
      <c r="HG292" s="108"/>
      <c r="HH292" s="108"/>
      <c r="HI292" s="108"/>
      <c r="HJ292" s="108"/>
      <c r="HK292" s="108"/>
      <c r="HL292" s="108"/>
      <c r="HM292" s="108"/>
      <c r="HN292" s="108"/>
      <c r="HO292" s="108"/>
      <c r="HP292" s="108"/>
      <c r="HQ292" s="108"/>
      <c r="HR292" s="108"/>
      <c r="HS292" s="108"/>
      <c r="HT292" s="108"/>
      <c r="HU292" s="108"/>
      <c r="HV292" s="108"/>
      <c r="HW292" s="108"/>
      <c r="HX292" s="108"/>
      <c r="HY292" s="108"/>
      <c r="HZ292" s="108"/>
      <c r="IA292" s="108"/>
      <c r="IB292" s="108"/>
      <c r="IC292" s="108"/>
      <c r="ID292" s="108"/>
      <c r="IE292" s="108"/>
      <c r="IF292" s="108"/>
      <c r="IG292" s="108"/>
      <c r="IH292" s="108"/>
      <c r="II292" s="108"/>
      <c r="IJ292" s="108"/>
      <c r="IK292" s="108"/>
      <c r="IL292" s="108"/>
      <c r="IM292" s="108"/>
      <c r="IN292" s="108"/>
      <c r="IO292" s="108"/>
      <c r="IP292" s="108"/>
      <c r="IQ292" s="108"/>
      <c r="IR292" s="108"/>
      <c r="IS292" s="108"/>
      <c r="IT292" s="108"/>
      <c r="IU292" s="108"/>
      <c r="IV292" s="108"/>
      <c r="IW292" s="108"/>
      <c r="IX292" s="108"/>
      <c r="IY292" s="108"/>
      <c r="IZ292" s="108"/>
      <c r="JA292" s="108"/>
      <c r="JB292" s="108"/>
      <c r="JC292" s="108"/>
      <c r="JD292" s="108"/>
      <c r="JE292" s="108"/>
      <c r="JF292" s="108"/>
      <c r="JG292" s="108"/>
      <c r="JH292" s="108"/>
      <c r="JI292" s="108"/>
      <c r="JJ292" s="108"/>
      <c r="JK292" s="108"/>
      <c r="JL292" s="108"/>
      <c r="JM292" s="108"/>
      <c r="JN292" s="108"/>
      <c r="JO292" s="108"/>
      <c r="JP292" s="108"/>
      <c r="JQ292" s="108"/>
      <c r="JR292" s="108"/>
      <c r="JS292" s="108"/>
      <c r="JT292" s="108"/>
      <c r="JU292" s="108"/>
      <c r="JV292" s="108"/>
      <c r="JW292" s="108"/>
      <c r="JX292" s="108"/>
      <c r="JY292" s="108"/>
      <c r="JZ292" s="108"/>
      <c r="KA292" s="108"/>
      <c r="KB292" s="108"/>
      <c r="KC292" s="108"/>
    </row>
    <row r="293" spans="1:289" s="104" customFormat="1" ht="15.75" x14ac:dyDescent="0.25">
      <c r="A293" s="80" t="s">
        <v>439</v>
      </c>
      <c r="B293" s="124">
        <v>6</v>
      </c>
      <c r="C293" s="107" t="s">
        <v>223</v>
      </c>
      <c r="D293" s="117" t="s">
        <v>203</v>
      </c>
      <c r="E293" s="125">
        <v>14000</v>
      </c>
      <c r="F293" s="126">
        <v>3895020700</v>
      </c>
      <c r="G293" s="125">
        <v>8600</v>
      </c>
      <c r="H293" s="105" t="s">
        <v>431</v>
      </c>
      <c r="I293" s="109" t="s">
        <v>173</v>
      </c>
      <c r="J293" s="107">
        <v>0</v>
      </c>
      <c r="K293" s="132">
        <v>56430</v>
      </c>
      <c r="L293" s="128">
        <v>75837</v>
      </c>
      <c r="M293" s="48">
        <v>27.13</v>
      </c>
      <c r="N293" s="48">
        <v>36.46</v>
      </c>
      <c r="O293" s="133"/>
      <c r="P293" s="133"/>
      <c r="Q293" s="107">
        <v>11</v>
      </c>
      <c r="R293" s="107">
        <v>40</v>
      </c>
      <c r="S293" s="107" t="s">
        <v>38</v>
      </c>
      <c r="T293" s="110" t="s">
        <v>28</v>
      </c>
      <c r="U293" s="107" t="s">
        <v>56</v>
      </c>
      <c r="V293" s="107" t="s">
        <v>55</v>
      </c>
      <c r="W293" s="107" t="s">
        <v>55</v>
      </c>
      <c r="X293" s="107" t="s">
        <v>38</v>
      </c>
      <c r="Y293" s="107" t="s">
        <v>55</v>
      </c>
      <c r="Z293" s="107" t="s">
        <v>32</v>
      </c>
      <c r="AA293" s="107" t="s">
        <v>35</v>
      </c>
      <c r="AB293" s="107" t="s">
        <v>56</v>
      </c>
      <c r="AC293" s="107" t="s">
        <v>56</v>
      </c>
      <c r="AD293" s="107" t="s">
        <v>56</v>
      </c>
      <c r="AE293" s="107" t="s">
        <v>56</v>
      </c>
      <c r="AF293" s="107" t="s">
        <v>56</v>
      </c>
      <c r="AG293" s="107" t="s">
        <v>56</v>
      </c>
      <c r="AH293" s="107" t="s">
        <v>55</v>
      </c>
      <c r="AI293" s="107" t="s">
        <v>55</v>
      </c>
      <c r="AJ293" s="107" t="s">
        <v>55</v>
      </c>
      <c r="AK293" s="107" t="s">
        <v>55</v>
      </c>
      <c r="AL293" s="107" t="s">
        <v>56</v>
      </c>
      <c r="AM293" s="107" t="s">
        <v>56</v>
      </c>
      <c r="AN293" s="107" t="s">
        <v>56</v>
      </c>
      <c r="AO293" s="107" t="s">
        <v>55</v>
      </c>
      <c r="AP293" s="107" t="s">
        <v>55</v>
      </c>
      <c r="AQ293" s="107" t="s">
        <v>55</v>
      </c>
      <c r="AR293" s="107" t="s">
        <v>55</v>
      </c>
      <c r="AS293" s="107" t="s">
        <v>56</v>
      </c>
      <c r="AT293" s="107"/>
      <c r="AU293" s="107" t="s">
        <v>55</v>
      </c>
      <c r="AV293" s="107" t="s">
        <v>55</v>
      </c>
      <c r="AW293" s="108"/>
      <c r="AX293" s="108"/>
      <c r="AY293" s="108"/>
      <c r="AZ293" s="108"/>
      <c r="BA293" s="108"/>
      <c r="BB293" s="108"/>
      <c r="BC293" s="108"/>
      <c r="BD293" s="108"/>
      <c r="BE293" s="108"/>
      <c r="BF293" s="108"/>
      <c r="BG293" s="108"/>
      <c r="BH293" s="108"/>
      <c r="BI293" s="108"/>
      <c r="BJ293" s="108"/>
      <c r="BK293" s="108"/>
      <c r="BL293" s="108"/>
      <c r="BM293" s="108"/>
      <c r="BN293" s="108"/>
      <c r="BO293" s="108"/>
      <c r="BP293" s="108"/>
      <c r="BQ293" s="108"/>
      <c r="BR293" s="108"/>
      <c r="BS293" s="108"/>
      <c r="BT293" s="108"/>
      <c r="BU293" s="108"/>
      <c r="BV293" s="108"/>
      <c r="BW293" s="108"/>
      <c r="BX293" s="108"/>
      <c r="BY293" s="108"/>
      <c r="BZ293" s="108"/>
      <c r="CA293" s="108"/>
      <c r="CB293" s="108"/>
      <c r="CC293" s="108"/>
      <c r="CD293" s="108"/>
      <c r="CE293" s="108"/>
      <c r="CF293" s="108"/>
      <c r="CG293" s="108"/>
      <c r="CH293" s="108"/>
      <c r="CI293" s="108"/>
      <c r="CJ293" s="108"/>
      <c r="CK293" s="108"/>
      <c r="CL293" s="108"/>
      <c r="CM293" s="108"/>
      <c r="CN293" s="108"/>
      <c r="CO293" s="108"/>
      <c r="CP293" s="108"/>
      <c r="CQ293" s="108"/>
      <c r="CR293" s="108"/>
      <c r="CS293" s="108"/>
      <c r="CT293" s="108"/>
      <c r="CU293" s="108"/>
      <c r="CV293" s="108"/>
      <c r="CW293" s="108"/>
      <c r="CX293" s="108"/>
      <c r="CY293" s="108"/>
      <c r="CZ293" s="108"/>
      <c r="DA293" s="108"/>
      <c r="DB293" s="108"/>
      <c r="DC293" s="108"/>
      <c r="DD293" s="108"/>
      <c r="DE293" s="108"/>
      <c r="DF293" s="108"/>
      <c r="DG293" s="108"/>
      <c r="DH293" s="108"/>
      <c r="DI293" s="108"/>
      <c r="DJ293" s="108"/>
      <c r="DK293" s="108"/>
      <c r="DL293" s="108"/>
      <c r="DM293" s="108"/>
      <c r="DN293" s="108"/>
      <c r="DO293" s="108"/>
      <c r="DP293" s="108"/>
      <c r="DQ293" s="108"/>
      <c r="DR293" s="108"/>
      <c r="DS293" s="108"/>
      <c r="DT293" s="108"/>
      <c r="DU293" s="108"/>
      <c r="DV293" s="108"/>
      <c r="DW293" s="108"/>
      <c r="DX293" s="108"/>
      <c r="DY293" s="108"/>
      <c r="DZ293" s="108"/>
      <c r="EA293" s="108"/>
      <c r="EB293" s="108"/>
      <c r="EC293" s="108"/>
      <c r="ED293" s="108"/>
      <c r="EE293" s="108"/>
      <c r="EF293" s="108"/>
      <c r="EG293" s="108"/>
      <c r="EH293" s="108"/>
      <c r="EI293" s="108"/>
      <c r="EJ293" s="108"/>
      <c r="EK293" s="108"/>
      <c r="EL293" s="108"/>
      <c r="EM293" s="108"/>
      <c r="EN293" s="108"/>
      <c r="EO293" s="108"/>
      <c r="EP293" s="108"/>
      <c r="EQ293" s="108"/>
      <c r="ER293" s="108"/>
      <c r="ES293" s="108"/>
      <c r="ET293" s="108"/>
      <c r="EU293" s="108"/>
      <c r="EV293" s="108"/>
      <c r="EW293" s="108"/>
      <c r="EX293" s="108"/>
      <c r="EY293" s="108"/>
      <c r="EZ293" s="108"/>
      <c r="FA293" s="108"/>
      <c r="FB293" s="108"/>
      <c r="FC293" s="108"/>
      <c r="FD293" s="108"/>
      <c r="FE293" s="108"/>
      <c r="FF293" s="108"/>
      <c r="FG293" s="108"/>
      <c r="FH293" s="108"/>
      <c r="FI293" s="108"/>
      <c r="FJ293" s="108"/>
      <c r="FK293" s="108"/>
      <c r="FL293" s="108"/>
      <c r="FM293" s="108"/>
      <c r="FN293" s="108"/>
      <c r="FO293" s="108"/>
      <c r="FP293" s="108"/>
      <c r="FQ293" s="108"/>
      <c r="FR293" s="108"/>
      <c r="FS293" s="108"/>
      <c r="FT293" s="108"/>
      <c r="FU293" s="108"/>
      <c r="FV293" s="108"/>
      <c r="FW293" s="108"/>
      <c r="FX293" s="108"/>
      <c r="FY293" s="108"/>
      <c r="FZ293" s="108"/>
      <c r="GA293" s="108"/>
      <c r="GB293" s="108"/>
      <c r="GC293" s="108"/>
      <c r="GD293" s="108"/>
      <c r="GE293" s="108"/>
      <c r="GF293" s="108"/>
      <c r="GG293" s="108"/>
      <c r="GH293" s="108"/>
      <c r="GI293" s="108"/>
      <c r="GJ293" s="108"/>
      <c r="GK293" s="108"/>
      <c r="GL293" s="108"/>
      <c r="GM293" s="108"/>
      <c r="GN293" s="108"/>
      <c r="GO293" s="108"/>
      <c r="GP293" s="108"/>
      <c r="GQ293" s="108"/>
      <c r="GR293" s="108"/>
      <c r="GS293" s="108"/>
      <c r="GT293" s="108"/>
      <c r="GU293" s="108"/>
      <c r="GV293" s="108"/>
      <c r="GW293" s="108"/>
      <c r="GX293" s="108"/>
      <c r="GY293" s="108"/>
      <c r="GZ293" s="108"/>
      <c r="HA293" s="108"/>
      <c r="HB293" s="108"/>
      <c r="HC293" s="108"/>
      <c r="HD293" s="108"/>
      <c r="HE293" s="108"/>
      <c r="HF293" s="108"/>
      <c r="HG293" s="108"/>
      <c r="HH293" s="108"/>
      <c r="HI293" s="108"/>
      <c r="HJ293" s="108"/>
      <c r="HK293" s="108"/>
      <c r="HL293" s="108"/>
      <c r="HM293" s="108"/>
      <c r="HN293" s="108"/>
      <c r="HO293" s="108"/>
      <c r="HP293" s="108"/>
      <c r="HQ293" s="108"/>
      <c r="HR293" s="108"/>
      <c r="HS293" s="108"/>
      <c r="HT293" s="108"/>
      <c r="HU293" s="108"/>
      <c r="HV293" s="108"/>
      <c r="HW293" s="108"/>
      <c r="HX293" s="108"/>
      <c r="HY293" s="108"/>
      <c r="HZ293" s="108"/>
      <c r="IA293" s="108"/>
      <c r="IB293" s="108"/>
      <c r="IC293" s="108"/>
      <c r="ID293" s="108"/>
      <c r="IE293" s="108"/>
      <c r="IF293" s="108"/>
      <c r="IG293" s="108"/>
      <c r="IH293" s="108"/>
      <c r="II293" s="108"/>
      <c r="IJ293" s="108"/>
      <c r="IK293" s="108"/>
      <c r="IL293" s="108"/>
      <c r="IM293" s="108"/>
      <c r="IN293" s="108"/>
      <c r="IO293" s="108"/>
      <c r="IP293" s="108"/>
      <c r="IQ293" s="108"/>
      <c r="IR293" s="108"/>
      <c r="IS293" s="108"/>
      <c r="IT293" s="108"/>
      <c r="IU293" s="108"/>
      <c r="IV293" s="108"/>
      <c r="IW293" s="108"/>
      <c r="IX293" s="108"/>
      <c r="IY293" s="108"/>
      <c r="IZ293" s="108"/>
      <c r="JA293" s="108"/>
      <c r="JB293" s="108"/>
      <c r="JC293" s="108"/>
      <c r="JD293" s="108"/>
      <c r="JE293" s="108"/>
      <c r="JF293" s="108"/>
      <c r="JG293" s="108"/>
      <c r="JH293" s="108"/>
      <c r="JI293" s="108"/>
      <c r="JJ293" s="108"/>
      <c r="JK293" s="108"/>
      <c r="JL293" s="108"/>
      <c r="JM293" s="108"/>
      <c r="JN293" s="108"/>
      <c r="JO293" s="108"/>
      <c r="JP293" s="108"/>
      <c r="JQ293" s="108"/>
      <c r="JR293" s="108"/>
      <c r="JS293" s="108"/>
      <c r="JT293" s="108"/>
      <c r="JU293" s="108"/>
      <c r="JV293" s="108"/>
      <c r="JW293" s="108"/>
      <c r="JX293" s="108"/>
      <c r="JY293" s="108"/>
      <c r="JZ293" s="108"/>
      <c r="KA293" s="108"/>
      <c r="KB293" s="108"/>
      <c r="KC293" s="108"/>
    </row>
    <row r="294" spans="1:289" s="104" customFormat="1" ht="15.75" x14ac:dyDescent="0.25">
      <c r="A294" s="80" t="s">
        <v>439</v>
      </c>
      <c r="B294" s="124">
        <v>6</v>
      </c>
      <c r="C294" s="107" t="s">
        <v>223</v>
      </c>
      <c r="D294" s="117" t="s">
        <v>203</v>
      </c>
      <c r="E294" s="125">
        <v>14000</v>
      </c>
      <c r="F294" s="126">
        <v>3895020700</v>
      </c>
      <c r="G294" s="125">
        <v>8600</v>
      </c>
      <c r="H294" s="105" t="s">
        <v>432</v>
      </c>
      <c r="I294" s="109" t="s">
        <v>173</v>
      </c>
      <c r="J294" s="107">
        <v>0</v>
      </c>
      <c r="K294" s="132">
        <v>60382</v>
      </c>
      <c r="L294" s="128">
        <v>81141</v>
      </c>
      <c r="M294" s="48">
        <v>29.03</v>
      </c>
      <c r="N294" s="48">
        <v>39.01</v>
      </c>
      <c r="O294" s="133"/>
      <c r="P294" s="133"/>
      <c r="Q294" s="107">
        <v>11</v>
      </c>
      <c r="R294" s="107">
        <v>40</v>
      </c>
      <c r="S294" s="107" t="s">
        <v>38</v>
      </c>
      <c r="T294" s="110" t="s">
        <v>28</v>
      </c>
      <c r="U294" s="107" t="s">
        <v>56</v>
      </c>
      <c r="V294" s="107" t="s">
        <v>55</v>
      </c>
      <c r="W294" s="107" t="s">
        <v>55</v>
      </c>
      <c r="X294" s="107" t="s">
        <v>38</v>
      </c>
      <c r="Y294" s="107" t="s">
        <v>55</v>
      </c>
      <c r="Z294" s="107" t="s">
        <v>32</v>
      </c>
      <c r="AA294" s="107" t="s">
        <v>35</v>
      </c>
      <c r="AB294" s="107" t="s">
        <v>56</v>
      </c>
      <c r="AC294" s="107" t="s">
        <v>56</v>
      </c>
      <c r="AD294" s="107" t="s">
        <v>56</v>
      </c>
      <c r="AE294" s="107" t="s">
        <v>56</v>
      </c>
      <c r="AF294" s="107" t="s">
        <v>56</v>
      </c>
      <c r="AG294" s="107" t="s">
        <v>56</v>
      </c>
      <c r="AH294" s="107" t="s">
        <v>55</v>
      </c>
      <c r="AI294" s="107" t="s">
        <v>55</v>
      </c>
      <c r="AJ294" s="107" t="s">
        <v>55</v>
      </c>
      <c r="AK294" s="107" t="s">
        <v>55</v>
      </c>
      <c r="AL294" s="107" t="s">
        <v>56</v>
      </c>
      <c r="AM294" s="107" t="s">
        <v>56</v>
      </c>
      <c r="AN294" s="107" t="s">
        <v>56</v>
      </c>
      <c r="AO294" s="107" t="s">
        <v>55</v>
      </c>
      <c r="AP294" s="107" t="s">
        <v>55</v>
      </c>
      <c r="AQ294" s="107" t="s">
        <v>55</v>
      </c>
      <c r="AR294" s="107" t="s">
        <v>55</v>
      </c>
      <c r="AS294" s="107" t="s">
        <v>56</v>
      </c>
      <c r="AT294" s="107"/>
      <c r="AU294" s="107" t="s">
        <v>55</v>
      </c>
      <c r="AV294" s="107" t="s">
        <v>55</v>
      </c>
      <c r="AW294" s="108"/>
      <c r="AX294" s="108"/>
      <c r="AY294" s="108"/>
      <c r="AZ294" s="108"/>
      <c r="BA294" s="108"/>
      <c r="BB294" s="108"/>
      <c r="BC294" s="108"/>
      <c r="BD294" s="108"/>
      <c r="BE294" s="108"/>
      <c r="BF294" s="108"/>
      <c r="BG294" s="108"/>
      <c r="BH294" s="108"/>
      <c r="BI294" s="108"/>
      <c r="BJ294" s="108"/>
      <c r="BK294" s="108"/>
      <c r="BL294" s="108"/>
      <c r="BM294" s="108"/>
      <c r="BN294" s="108"/>
      <c r="BO294" s="108"/>
      <c r="BP294" s="108"/>
      <c r="BQ294" s="108"/>
      <c r="BR294" s="108"/>
      <c r="BS294" s="108"/>
      <c r="BT294" s="108"/>
      <c r="BU294" s="108"/>
      <c r="BV294" s="108"/>
      <c r="BW294" s="108"/>
      <c r="BX294" s="108"/>
      <c r="BY294" s="108"/>
      <c r="BZ294" s="108"/>
      <c r="CA294" s="108"/>
      <c r="CB294" s="108"/>
      <c r="CC294" s="108"/>
      <c r="CD294" s="108"/>
      <c r="CE294" s="108"/>
      <c r="CF294" s="108"/>
      <c r="CG294" s="108"/>
      <c r="CH294" s="108"/>
      <c r="CI294" s="108"/>
      <c r="CJ294" s="108"/>
      <c r="CK294" s="108"/>
      <c r="CL294" s="108"/>
      <c r="CM294" s="108"/>
      <c r="CN294" s="108"/>
      <c r="CO294" s="108"/>
      <c r="CP294" s="108"/>
      <c r="CQ294" s="108"/>
      <c r="CR294" s="108"/>
      <c r="CS294" s="108"/>
      <c r="CT294" s="108"/>
      <c r="CU294" s="108"/>
      <c r="CV294" s="108"/>
      <c r="CW294" s="108"/>
      <c r="CX294" s="108"/>
      <c r="CY294" s="108"/>
      <c r="CZ294" s="108"/>
      <c r="DA294" s="108"/>
      <c r="DB294" s="108"/>
      <c r="DC294" s="108"/>
      <c r="DD294" s="108"/>
      <c r="DE294" s="108"/>
      <c r="DF294" s="108"/>
      <c r="DG294" s="108"/>
      <c r="DH294" s="108"/>
      <c r="DI294" s="108"/>
      <c r="DJ294" s="108"/>
      <c r="DK294" s="108"/>
      <c r="DL294" s="108"/>
      <c r="DM294" s="108"/>
      <c r="DN294" s="108"/>
      <c r="DO294" s="108"/>
      <c r="DP294" s="108"/>
      <c r="DQ294" s="108"/>
      <c r="DR294" s="108"/>
      <c r="DS294" s="108"/>
      <c r="DT294" s="108"/>
      <c r="DU294" s="108"/>
      <c r="DV294" s="108"/>
      <c r="DW294" s="108"/>
      <c r="DX294" s="108"/>
      <c r="DY294" s="108"/>
      <c r="DZ294" s="108"/>
      <c r="EA294" s="108"/>
      <c r="EB294" s="108"/>
      <c r="EC294" s="108"/>
      <c r="ED294" s="108"/>
      <c r="EE294" s="108"/>
      <c r="EF294" s="108"/>
      <c r="EG294" s="108"/>
      <c r="EH294" s="108"/>
      <c r="EI294" s="108"/>
      <c r="EJ294" s="108"/>
      <c r="EK294" s="108"/>
      <c r="EL294" s="108"/>
      <c r="EM294" s="108"/>
      <c r="EN294" s="108"/>
      <c r="EO294" s="108"/>
      <c r="EP294" s="108"/>
      <c r="EQ294" s="108"/>
      <c r="ER294" s="108"/>
      <c r="ES294" s="108"/>
      <c r="ET294" s="108"/>
      <c r="EU294" s="108"/>
      <c r="EV294" s="108"/>
      <c r="EW294" s="108"/>
      <c r="EX294" s="108"/>
      <c r="EY294" s="108"/>
      <c r="EZ294" s="108"/>
      <c r="FA294" s="108"/>
      <c r="FB294" s="108"/>
      <c r="FC294" s="108"/>
      <c r="FD294" s="108"/>
      <c r="FE294" s="108"/>
      <c r="FF294" s="108"/>
      <c r="FG294" s="108"/>
      <c r="FH294" s="108"/>
      <c r="FI294" s="108"/>
      <c r="FJ294" s="108"/>
      <c r="FK294" s="108"/>
      <c r="FL294" s="108"/>
      <c r="FM294" s="108"/>
      <c r="FN294" s="108"/>
      <c r="FO294" s="108"/>
      <c r="FP294" s="108"/>
      <c r="FQ294" s="108"/>
      <c r="FR294" s="108"/>
      <c r="FS294" s="108"/>
      <c r="FT294" s="108"/>
      <c r="FU294" s="108"/>
      <c r="FV294" s="108"/>
      <c r="FW294" s="108"/>
      <c r="FX294" s="108"/>
      <c r="FY294" s="108"/>
      <c r="FZ294" s="108"/>
      <c r="GA294" s="108"/>
      <c r="GB294" s="108"/>
      <c r="GC294" s="108"/>
      <c r="GD294" s="108"/>
      <c r="GE294" s="108"/>
      <c r="GF294" s="108"/>
      <c r="GG294" s="108"/>
      <c r="GH294" s="108"/>
      <c r="GI294" s="108"/>
      <c r="GJ294" s="108"/>
      <c r="GK294" s="108"/>
      <c r="GL294" s="108"/>
      <c r="GM294" s="108"/>
      <c r="GN294" s="108"/>
      <c r="GO294" s="108"/>
      <c r="GP294" s="108"/>
      <c r="GQ294" s="108"/>
      <c r="GR294" s="108"/>
      <c r="GS294" s="108"/>
      <c r="GT294" s="108"/>
      <c r="GU294" s="108"/>
      <c r="GV294" s="108"/>
      <c r="GW294" s="108"/>
      <c r="GX294" s="108"/>
      <c r="GY294" s="108"/>
      <c r="GZ294" s="108"/>
      <c r="HA294" s="108"/>
      <c r="HB294" s="108"/>
      <c r="HC294" s="108"/>
      <c r="HD294" s="108"/>
      <c r="HE294" s="108"/>
      <c r="HF294" s="108"/>
      <c r="HG294" s="108"/>
      <c r="HH294" s="108"/>
      <c r="HI294" s="108"/>
      <c r="HJ294" s="108"/>
      <c r="HK294" s="108"/>
      <c r="HL294" s="108"/>
      <c r="HM294" s="108"/>
      <c r="HN294" s="108"/>
      <c r="HO294" s="108"/>
      <c r="HP294" s="108"/>
      <c r="HQ294" s="108"/>
      <c r="HR294" s="108"/>
      <c r="HS294" s="108"/>
      <c r="HT294" s="108"/>
      <c r="HU294" s="108"/>
      <c r="HV294" s="108"/>
      <c r="HW294" s="108"/>
      <c r="HX294" s="108"/>
      <c r="HY294" s="108"/>
      <c r="HZ294" s="108"/>
      <c r="IA294" s="108"/>
      <c r="IB294" s="108"/>
      <c r="IC294" s="108"/>
      <c r="ID294" s="108"/>
      <c r="IE294" s="108"/>
      <c r="IF294" s="108"/>
      <c r="IG294" s="108"/>
      <c r="IH294" s="108"/>
      <c r="II294" s="108"/>
      <c r="IJ294" s="108"/>
      <c r="IK294" s="108"/>
      <c r="IL294" s="108"/>
      <c r="IM294" s="108"/>
      <c r="IN294" s="108"/>
      <c r="IO294" s="108"/>
      <c r="IP294" s="108"/>
      <c r="IQ294" s="108"/>
      <c r="IR294" s="108"/>
      <c r="IS294" s="108"/>
      <c r="IT294" s="108"/>
      <c r="IU294" s="108"/>
      <c r="IV294" s="108"/>
      <c r="IW294" s="108"/>
      <c r="IX294" s="108"/>
      <c r="IY294" s="108"/>
      <c r="IZ294" s="108"/>
      <c r="JA294" s="108"/>
      <c r="JB294" s="108"/>
      <c r="JC294" s="108"/>
      <c r="JD294" s="108"/>
      <c r="JE294" s="108"/>
      <c r="JF294" s="108"/>
      <c r="JG294" s="108"/>
      <c r="JH294" s="108"/>
      <c r="JI294" s="108"/>
      <c r="JJ294" s="108"/>
      <c r="JK294" s="108"/>
      <c r="JL294" s="108"/>
      <c r="JM294" s="108"/>
      <c r="JN294" s="108"/>
      <c r="JO294" s="108"/>
      <c r="JP294" s="108"/>
      <c r="JQ294" s="108"/>
      <c r="JR294" s="108"/>
      <c r="JS294" s="108"/>
      <c r="JT294" s="108"/>
      <c r="JU294" s="108"/>
      <c r="JV294" s="108"/>
      <c r="JW294" s="108"/>
      <c r="JX294" s="108"/>
      <c r="JY294" s="108"/>
      <c r="JZ294" s="108"/>
      <c r="KA294" s="108"/>
      <c r="KB294" s="108"/>
      <c r="KC294" s="108"/>
    </row>
    <row r="295" spans="1:289" s="104" customFormat="1" ht="15.75" x14ac:dyDescent="0.25">
      <c r="A295" s="80" t="s">
        <v>439</v>
      </c>
      <c r="B295" s="124">
        <v>6</v>
      </c>
      <c r="C295" s="107" t="s">
        <v>223</v>
      </c>
      <c r="D295" s="117" t="s">
        <v>203</v>
      </c>
      <c r="E295" s="125">
        <v>14000</v>
      </c>
      <c r="F295" s="126">
        <v>3895020700</v>
      </c>
      <c r="G295" s="125">
        <v>8600</v>
      </c>
      <c r="H295" s="145" t="s">
        <v>54</v>
      </c>
      <c r="I295" s="109" t="s">
        <v>176</v>
      </c>
      <c r="J295" s="107">
        <v>1</v>
      </c>
      <c r="K295" s="132">
        <v>56430</v>
      </c>
      <c r="L295" s="128">
        <v>75837</v>
      </c>
      <c r="M295" s="48">
        <v>27.13</v>
      </c>
      <c r="N295" s="48">
        <v>36.46</v>
      </c>
      <c r="O295" s="133"/>
      <c r="P295" s="133"/>
      <c r="Q295" s="107">
        <v>11</v>
      </c>
      <c r="R295" s="107">
        <v>40</v>
      </c>
      <c r="S295" s="107" t="s">
        <v>38</v>
      </c>
      <c r="T295" s="110" t="s">
        <v>28</v>
      </c>
      <c r="U295" s="107" t="s">
        <v>56</v>
      </c>
      <c r="V295" s="107" t="s">
        <v>55</v>
      </c>
      <c r="W295" s="107" t="s">
        <v>55</v>
      </c>
      <c r="X295" s="107" t="s">
        <v>38</v>
      </c>
      <c r="Y295" s="107" t="s">
        <v>55</v>
      </c>
      <c r="Z295" s="107" t="s">
        <v>32</v>
      </c>
      <c r="AA295" s="107" t="s">
        <v>35</v>
      </c>
      <c r="AB295" s="107" t="s">
        <v>56</v>
      </c>
      <c r="AC295" s="107" t="s">
        <v>56</v>
      </c>
      <c r="AD295" s="107" t="s">
        <v>56</v>
      </c>
      <c r="AE295" s="107" t="s">
        <v>56</v>
      </c>
      <c r="AF295" s="107" t="s">
        <v>56</v>
      </c>
      <c r="AG295" s="107" t="s">
        <v>55</v>
      </c>
      <c r="AH295" s="107" t="s">
        <v>55</v>
      </c>
      <c r="AI295" s="107" t="s">
        <v>55</v>
      </c>
      <c r="AJ295" s="107" t="s">
        <v>55</v>
      </c>
      <c r="AK295" s="107" t="s">
        <v>55</v>
      </c>
      <c r="AL295" s="107" t="s">
        <v>56</v>
      </c>
      <c r="AM295" s="107" t="s">
        <v>56</v>
      </c>
      <c r="AN295" s="107" t="s">
        <v>56</v>
      </c>
      <c r="AO295" s="107" t="s">
        <v>55</v>
      </c>
      <c r="AP295" s="107" t="s">
        <v>55</v>
      </c>
      <c r="AQ295" s="107" t="s">
        <v>55</v>
      </c>
      <c r="AR295" s="107" t="s">
        <v>55</v>
      </c>
      <c r="AS295" s="107" t="s">
        <v>56</v>
      </c>
      <c r="AT295" s="107"/>
      <c r="AU295" s="107" t="s">
        <v>55</v>
      </c>
      <c r="AV295" s="107" t="s">
        <v>55</v>
      </c>
      <c r="AW295" s="108"/>
      <c r="AX295" s="108"/>
      <c r="AY295" s="108"/>
      <c r="AZ295" s="108"/>
      <c r="BA295" s="108"/>
      <c r="BB295" s="108"/>
      <c r="BC295" s="108"/>
      <c r="BD295" s="108"/>
      <c r="BE295" s="108"/>
      <c r="BF295" s="108"/>
      <c r="BG295" s="108"/>
      <c r="BH295" s="108"/>
      <c r="BI295" s="108"/>
      <c r="BJ295" s="108"/>
      <c r="BK295" s="108"/>
      <c r="BL295" s="108"/>
      <c r="BM295" s="108"/>
      <c r="BN295" s="108"/>
      <c r="BO295" s="108"/>
      <c r="BP295" s="108"/>
      <c r="BQ295" s="108"/>
      <c r="BR295" s="108"/>
      <c r="BS295" s="108"/>
      <c r="BT295" s="108"/>
      <c r="BU295" s="108"/>
      <c r="BV295" s="108"/>
      <c r="BW295" s="108"/>
      <c r="BX295" s="108"/>
      <c r="BY295" s="108"/>
      <c r="BZ295" s="108"/>
      <c r="CA295" s="108"/>
      <c r="CB295" s="108"/>
      <c r="CC295" s="108"/>
      <c r="CD295" s="108"/>
      <c r="CE295" s="108"/>
      <c r="CF295" s="108"/>
      <c r="CG295" s="108"/>
      <c r="CH295" s="108"/>
      <c r="CI295" s="108"/>
      <c r="CJ295" s="108"/>
      <c r="CK295" s="108"/>
      <c r="CL295" s="108"/>
      <c r="CM295" s="108"/>
      <c r="CN295" s="108"/>
      <c r="CO295" s="108"/>
      <c r="CP295" s="108"/>
      <c r="CQ295" s="108"/>
      <c r="CR295" s="108"/>
      <c r="CS295" s="108"/>
      <c r="CT295" s="108"/>
      <c r="CU295" s="108"/>
      <c r="CV295" s="108"/>
      <c r="CW295" s="108"/>
      <c r="CX295" s="108"/>
      <c r="CY295" s="108"/>
      <c r="CZ295" s="108"/>
      <c r="DA295" s="108"/>
      <c r="DB295" s="108"/>
      <c r="DC295" s="108"/>
      <c r="DD295" s="108"/>
      <c r="DE295" s="108"/>
      <c r="DF295" s="108"/>
      <c r="DG295" s="108"/>
      <c r="DH295" s="108"/>
      <c r="DI295" s="108"/>
      <c r="DJ295" s="108"/>
      <c r="DK295" s="108"/>
      <c r="DL295" s="108"/>
      <c r="DM295" s="108"/>
      <c r="DN295" s="108"/>
      <c r="DO295" s="108"/>
      <c r="DP295" s="108"/>
      <c r="DQ295" s="108"/>
      <c r="DR295" s="108"/>
      <c r="DS295" s="108"/>
      <c r="DT295" s="108"/>
      <c r="DU295" s="108"/>
      <c r="DV295" s="108"/>
      <c r="DW295" s="108"/>
      <c r="DX295" s="108"/>
      <c r="DY295" s="108"/>
      <c r="DZ295" s="108"/>
      <c r="EA295" s="108"/>
      <c r="EB295" s="108"/>
      <c r="EC295" s="108"/>
      <c r="ED295" s="108"/>
      <c r="EE295" s="108"/>
      <c r="EF295" s="108"/>
      <c r="EG295" s="108"/>
      <c r="EH295" s="108"/>
      <c r="EI295" s="108"/>
      <c r="EJ295" s="108"/>
      <c r="EK295" s="108"/>
      <c r="EL295" s="108"/>
      <c r="EM295" s="108"/>
      <c r="EN295" s="108"/>
      <c r="EO295" s="108"/>
      <c r="EP295" s="108"/>
      <c r="EQ295" s="108"/>
      <c r="ER295" s="108"/>
      <c r="ES295" s="108"/>
      <c r="ET295" s="108"/>
      <c r="EU295" s="108"/>
      <c r="EV295" s="108"/>
      <c r="EW295" s="108"/>
      <c r="EX295" s="108"/>
      <c r="EY295" s="108"/>
      <c r="EZ295" s="108"/>
      <c r="FA295" s="108"/>
      <c r="FB295" s="108"/>
      <c r="FC295" s="108"/>
      <c r="FD295" s="108"/>
      <c r="FE295" s="108"/>
      <c r="FF295" s="108"/>
      <c r="FG295" s="108"/>
      <c r="FH295" s="108"/>
      <c r="FI295" s="108"/>
      <c r="FJ295" s="108"/>
      <c r="FK295" s="108"/>
      <c r="FL295" s="108"/>
      <c r="FM295" s="108"/>
      <c r="FN295" s="108"/>
      <c r="FO295" s="108"/>
      <c r="FP295" s="108"/>
      <c r="FQ295" s="108"/>
      <c r="FR295" s="108"/>
      <c r="FS295" s="108"/>
      <c r="FT295" s="108"/>
      <c r="FU295" s="108"/>
      <c r="FV295" s="108"/>
      <c r="FW295" s="108"/>
      <c r="FX295" s="108"/>
      <c r="FY295" s="108"/>
      <c r="FZ295" s="108"/>
      <c r="GA295" s="108"/>
      <c r="GB295" s="108"/>
      <c r="GC295" s="108"/>
      <c r="GD295" s="108"/>
      <c r="GE295" s="108"/>
      <c r="GF295" s="108"/>
      <c r="GG295" s="108"/>
      <c r="GH295" s="108"/>
      <c r="GI295" s="108"/>
      <c r="GJ295" s="108"/>
      <c r="GK295" s="108"/>
      <c r="GL295" s="108"/>
      <c r="GM295" s="108"/>
      <c r="GN295" s="108"/>
      <c r="GO295" s="108"/>
      <c r="GP295" s="108"/>
      <c r="GQ295" s="108"/>
      <c r="GR295" s="108"/>
      <c r="GS295" s="108"/>
      <c r="GT295" s="108"/>
      <c r="GU295" s="108"/>
      <c r="GV295" s="108"/>
      <c r="GW295" s="108"/>
      <c r="GX295" s="108"/>
      <c r="GY295" s="108"/>
      <c r="GZ295" s="108"/>
      <c r="HA295" s="108"/>
      <c r="HB295" s="108"/>
      <c r="HC295" s="108"/>
      <c r="HD295" s="108"/>
      <c r="HE295" s="108"/>
      <c r="HF295" s="108"/>
      <c r="HG295" s="108"/>
      <c r="HH295" s="108"/>
      <c r="HI295" s="108"/>
      <c r="HJ295" s="108"/>
      <c r="HK295" s="108"/>
      <c r="HL295" s="108"/>
      <c r="HM295" s="108"/>
      <c r="HN295" s="108"/>
      <c r="HO295" s="108"/>
      <c r="HP295" s="108"/>
      <c r="HQ295" s="108"/>
      <c r="HR295" s="108"/>
      <c r="HS295" s="108"/>
      <c r="HT295" s="108"/>
      <c r="HU295" s="108"/>
      <c r="HV295" s="108"/>
      <c r="HW295" s="108"/>
      <c r="HX295" s="108"/>
      <c r="HY295" s="108"/>
      <c r="HZ295" s="108"/>
      <c r="IA295" s="108"/>
      <c r="IB295" s="108"/>
      <c r="IC295" s="108"/>
      <c r="ID295" s="108"/>
      <c r="IE295" s="108"/>
      <c r="IF295" s="108"/>
      <c r="IG295" s="108"/>
      <c r="IH295" s="108"/>
      <c r="II295" s="108"/>
      <c r="IJ295" s="108"/>
      <c r="IK295" s="108"/>
      <c r="IL295" s="108"/>
      <c r="IM295" s="108"/>
      <c r="IN295" s="108"/>
      <c r="IO295" s="108"/>
      <c r="IP295" s="108"/>
      <c r="IQ295" s="108"/>
      <c r="IR295" s="108"/>
      <c r="IS295" s="108"/>
      <c r="IT295" s="108"/>
      <c r="IU295" s="108"/>
      <c r="IV295" s="108"/>
      <c r="IW295" s="108"/>
      <c r="IX295" s="108"/>
      <c r="IY295" s="108"/>
      <c r="IZ295" s="108"/>
      <c r="JA295" s="108"/>
      <c r="JB295" s="108"/>
      <c r="JC295" s="108"/>
      <c r="JD295" s="108"/>
      <c r="JE295" s="108"/>
      <c r="JF295" s="108"/>
      <c r="JG295" s="108"/>
      <c r="JH295" s="108"/>
      <c r="JI295" s="108"/>
      <c r="JJ295" s="108"/>
      <c r="JK295" s="108"/>
      <c r="JL295" s="108"/>
      <c r="JM295" s="108"/>
      <c r="JN295" s="108"/>
      <c r="JO295" s="108"/>
      <c r="JP295" s="108"/>
      <c r="JQ295" s="108"/>
      <c r="JR295" s="108"/>
      <c r="JS295" s="108"/>
      <c r="JT295" s="108"/>
      <c r="JU295" s="108"/>
      <c r="JV295" s="108"/>
      <c r="JW295" s="108"/>
      <c r="JX295" s="108"/>
      <c r="JY295" s="108"/>
      <c r="JZ295" s="108"/>
      <c r="KA295" s="108"/>
      <c r="KB295" s="108"/>
      <c r="KC295" s="108"/>
    </row>
    <row r="296" spans="1:289" s="162" customFormat="1" ht="15.75" x14ac:dyDescent="0.25">
      <c r="A296" s="80" t="s">
        <v>439</v>
      </c>
      <c r="B296" s="195">
        <v>6</v>
      </c>
      <c r="C296" s="165" t="s">
        <v>223</v>
      </c>
      <c r="D296" s="187" t="s">
        <v>204</v>
      </c>
      <c r="E296" s="197">
        <v>16085</v>
      </c>
      <c r="F296" s="197">
        <v>7754753700</v>
      </c>
      <c r="G296" s="197">
        <v>14525</v>
      </c>
      <c r="H296" s="191" t="s">
        <v>0</v>
      </c>
      <c r="I296" s="192" t="s">
        <v>177</v>
      </c>
      <c r="J296" s="165">
        <v>1</v>
      </c>
      <c r="K296" s="207">
        <v>76627.199999999997</v>
      </c>
      <c r="L296" s="199">
        <v>108368</v>
      </c>
      <c r="M296" s="204">
        <v>36.840000000000003</v>
      </c>
      <c r="N296" s="204">
        <v>52.1</v>
      </c>
      <c r="O296" s="210"/>
      <c r="P296" s="210"/>
      <c r="Q296" s="165">
        <v>11</v>
      </c>
      <c r="R296" s="165">
        <v>40</v>
      </c>
      <c r="S296" s="165" t="s">
        <v>38</v>
      </c>
      <c r="T296" s="168" t="s">
        <v>28</v>
      </c>
      <c r="U296" s="165" t="s">
        <v>56</v>
      </c>
      <c r="V296" s="165" t="s">
        <v>55</v>
      </c>
      <c r="W296" s="165" t="s">
        <v>55</v>
      </c>
      <c r="X296" s="165" t="s">
        <v>31</v>
      </c>
      <c r="Y296" s="165" t="s">
        <v>55</v>
      </c>
      <c r="Z296" s="165"/>
      <c r="AA296" s="165" t="s">
        <v>35</v>
      </c>
      <c r="AB296" s="165" t="s">
        <v>55</v>
      </c>
      <c r="AC296" s="165" t="s">
        <v>55</v>
      </c>
      <c r="AD296" s="165" t="s">
        <v>55</v>
      </c>
      <c r="AE296" s="165" t="s">
        <v>55</v>
      </c>
      <c r="AF296" s="165" t="s">
        <v>55</v>
      </c>
      <c r="AG296" s="165" t="s">
        <v>55</v>
      </c>
      <c r="AH296" s="165" t="s">
        <v>56</v>
      </c>
      <c r="AI296" s="165" t="s">
        <v>56</v>
      </c>
      <c r="AJ296" s="165" t="s">
        <v>56</v>
      </c>
      <c r="AK296" s="165" t="s">
        <v>55</v>
      </c>
      <c r="AL296" s="165" t="s">
        <v>55</v>
      </c>
      <c r="AM296" s="165" t="s">
        <v>55</v>
      </c>
      <c r="AN296" s="165" t="s">
        <v>55</v>
      </c>
      <c r="AO296" s="165" t="s">
        <v>55</v>
      </c>
      <c r="AP296" s="165" t="s">
        <v>55</v>
      </c>
      <c r="AQ296" s="165" t="s">
        <v>55</v>
      </c>
      <c r="AR296" s="165" t="s">
        <v>55</v>
      </c>
      <c r="AS296" s="165" t="s">
        <v>55</v>
      </c>
      <c r="AT296" s="165" t="s">
        <v>55</v>
      </c>
      <c r="AU296" s="165" t="s">
        <v>55</v>
      </c>
      <c r="AV296" s="165" t="s">
        <v>55</v>
      </c>
      <c r="AW296" s="166"/>
      <c r="AX296" s="166"/>
      <c r="AY296" s="166"/>
      <c r="AZ296" s="166"/>
      <c r="BA296" s="166"/>
      <c r="BB296" s="166"/>
      <c r="BC296" s="166"/>
      <c r="BD296" s="166"/>
      <c r="BE296" s="166"/>
    </row>
    <row r="297" spans="1:289" s="162" customFormat="1" ht="15.75" x14ac:dyDescent="0.25">
      <c r="A297" s="80" t="s">
        <v>439</v>
      </c>
      <c r="B297" s="195">
        <v>6</v>
      </c>
      <c r="C297" s="165" t="s">
        <v>223</v>
      </c>
      <c r="D297" s="188" t="s">
        <v>204</v>
      </c>
      <c r="E297" s="197">
        <v>16085</v>
      </c>
      <c r="F297" s="197">
        <v>7754753700</v>
      </c>
      <c r="G297" s="197">
        <v>14525</v>
      </c>
      <c r="H297" s="167" t="s">
        <v>58</v>
      </c>
      <c r="I297" s="167" t="s">
        <v>177</v>
      </c>
      <c r="J297" s="165">
        <v>1</v>
      </c>
      <c r="K297" s="207">
        <v>60673.599999999999</v>
      </c>
      <c r="L297" s="199">
        <v>85820.800000000003</v>
      </c>
      <c r="M297" s="204">
        <v>29.17</v>
      </c>
      <c r="N297" s="204">
        <v>41.26</v>
      </c>
      <c r="O297" s="204"/>
      <c r="P297" s="204"/>
      <c r="Q297" s="165">
        <v>11</v>
      </c>
      <c r="R297" s="165">
        <v>40</v>
      </c>
      <c r="S297" s="165"/>
      <c r="T297" s="165" t="s">
        <v>27</v>
      </c>
      <c r="U297" s="165" t="s">
        <v>55</v>
      </c>
      <c r="V297" s="165" t="s">
        <v>55</v>
      </c>
      <c r="W297" s="165" t="s">
        <v>262</v>
      </c>
      <c r="X297" s="165" t="s">
        <v>31</v>
      </c>
      <c r="Y297" s="165" t="s">
        <v>55</v>
      </c>
      <c r="Z297" s="165"/>
      <c r="AA297" s="165" t="s">
        <v>35</v>
      </c>
      <c r="AB297" s="165" t="s">
        <v>55</v>
      </c>
      <c r="AC297" s="165" t="s">
        <v>55</v>
      </c>
      <c r="AD297" s="165" t="s">
        <v>56</v>
      </c>
      <c r="AE297" s="165" t="s">
        <v>55</v>
      </c>
      <c r="AF297" s="165" t="s">
        <v>56</v>
      </c>
      <c r="AG297" s="165" t="s">
        <v>55</v>
      </c>
      <c r="AH297" s="165" t="s">
        <v>55</v>
      </c>
      <c r="AI297" s="165" t="s">
        <v>55</v>
      </c>
      <c r="AJ297" s="165" t="s">
        <v>55</v>
      </c>
      <c r="AK297" s="165" t="s">
        <v>55</v>
      </c>
      <c r="AL297" s="165" t="s">
        <v>55</v>
      </c>
      <c r="AM297" s="165" t="s">
        <v>55</v>
      </c>
      <c r="AN297" s="165" t="s">
        <v>55</v>
      </c>
      <c r="AO297" s="165" t="s">
        <v>55</v>
      </c>
      <c r="AP297" s="165" t="s">
        <v>55</v>
      </c>
      <c r="AQ297" s="165" t="s">
        <v>56</v>
      </c>
      <c r="AR297" s="165" t="s">
        <v>55</v>
      </c>
      <c r="AS297" s="165" t="s">
        <v>56</v>
      </c>
      <c r="AT297" s="165" t="s">
        <v>55</v>
      </c>
      <c r="AU297" s="165" t="s">
        <v>56</v>
      </c>
      <c r="AV297" s="165" t="s">
        <v>55</v>
      </c>
      <c r="AW297" s="166"/>
      <c r="AX297" s="166"/>
      <c r="AY297" s="166"/>
      <c r="AZ297" s="166"/>
      <c r="BA297" s="166"/>
      <c r="BB297" s="166"/>
      <c r="BC297" s="166"/>
      <c r="BD297" s="166"/>
      <c r="BE297" s="166"/>
    </row>
    <row r="298" spans="1:289" s="162" customFormat="1" ht="15.75" x14ac:dyDescent="0.25">
      <c r="A298" s="80" t="s">
        <v>439</v>
      </c>
      <c r="B298" s="195">
        <v>6</v>
      </c>
      <c r="C298" s="165" t="s">
        <v>223</v>
      </c>
      <c r="D298" s="188" t="s">
        <v>204</v>
      </c>
      <c r="E298" s="197">
        <v>16085</v>
      </c>
      <c r="F298" s="197">
        <v>7754753700</v>
      </c>
      <c r="G298" s="197">
        <v>14525</v>
      </c>
      <c r="H298" s="167" t="s">
        <v>47</v>
      </c>
      <c r="I298" s="167" t="s">
        <v>173</v>
      </c>
      <c r="J298" s="165">
        <v>3</v>
      </c>
      <c r="K298" s="207">
        <v>54038.400000000001</v>
      </c>
      <c r="L298" s="199">
        <v>76356.800000000003</v>
      </c>
      <c r="M298" s="204">
        <v>25.98</v>
      </c>
      <c r="N298" s="204">
        <v>36.71</v>
      </c>
      <c r="O298" s="204"/>
      <c r="P298" s="204"/>
      <c r="Q298" s="165">
        <v>11</v>
      </c>
      <c r="R298" s="165">
        <v>40</v>
      </c>
      <c r="S298" s="165"/>
      <c r="T298" s="165" t="s">
        <v>28</v>
      </c>
      <c r="U298" s="165" t="s">
        <v>55</v>
      </c>
      <c r="V298" s="165" t="s">
        <v>55</v>
      </c>
      <c r="W298" s="165" t="s">
        <v>262</v>
      </c>
      <c r="X298" s="165" t="s">
        <v>38</v>
      </c>
      <c r="Y298" s="165" t="s">
        <v>55</v>
      </c>
      <c r="Z298" s="165"/>
      <c r="AA298" s="165" t="s">
        <v>35</v>
      </c>
      <c r="AB298" s="165" t="s">
        <v>56</v>
      </c>
      <c r="AC298" s="165" t="s">
        <v>55</v>
      </c>
      <c r="AD298" s="165" t="s">
        <v>56</v>
      </c>
      <c r="AE298" s="165" t="s">
        <v>55</v>
      </c>
      <c r="AF298" s="165" t="s">
        <v>56</v>
      </c>
      <c r="AG298" s="165" t="s">
        <v>55</v>
      </c>
      <c r="AH298" s="165" t="s">
        <v>55</v>
      </c>
      <c r="AI298" s="165" t="s">
        <v>55</v>
      </c>
      <c r="AJ298" s="165" t="s">
        <v>55</v>
      </c>
      <c r="AK298" s="165" t="s">
        <v>55</v>
      </c>
      <c r="AL298" s="165" t="s">
        <v>56</v>
      </c>
      <c r="AM298" s="165" t="s">
        <v>55</v>
      </c>
      <c r="AN298" s="165" t="s">
        <v>56</v>
      </c>
      <c r="AO298" s="165" t="s">
        <v>55</v>
      </c>
      <c r="AP298" s="165" t="s">
        <v>56</v>
      </c>
      <c r="AQ298" s="165" t="s">
        <v>56</v>
      </c>
      <c r="AR298" s="165" t="s">
        <v>55</v>
      </c>
      <c r="AS298" s="165" t="s">
        <v>56</v>
      </c>
      <c r="AT298" s="165" t="s">
        <v>56</v>
      </c>
      <c r="AU298" s="165" t="s">
        <v>56</v>
      </c>
      <c r="AV298" s="165" t="s">
        <v>55</v>
      </c>
      <c r="AW298" s="166"/>
      <c r="AX298" s="166"/>
      <c r="AY298" s="166"/>
      <c r="AZ298" s="166"/>
      <c r="BA298" s="166"/>
      <c r="BB298" s="166"/>
      <c r="BC298" s="166"/>
      <c r="BD298" s="166"/>
      <c r="BE298" s="166"/>
    </row>
    <row r="299" spans="1:289" s="162" customFormat="1" ht="15.75" x14ac:dyDescent="0.25">
      <c r="A299" s="80" t="s">
        <v>439</v>
      </c>
      <c r="B299" s="195">
        <v>6</v>
      </c>
      <c r="C299" s="165" t="s">
        <v>223</v>
      </c>
      <c r="D299" s="188" t="s">
        <v>204</v>
      </c>
      <c r="E299" s="197">
        <v>16085</v>
      </c>
      <c r="F299" s="197">
        <v>7754753700</v>
      </c>
      <c r="G299" s="197">
        <v>14525</v>
      </c>
      <c r="H299" s="167" t="s">
        <v>60</v>
      </c>
      <c r="I299" s="167" t="s">
        <v>173</v>
      </c>
      <c r="J299" s="165">
        <v>0</v>
      </c>
      <c r="K299" s="207">
        <v>48089</v>
      </c>
      <c r="L299" s="199">
        <v>67995.199999999997</v>
      </c>
      <c r="M299" s="204">
        <v>23.12</v>
      </c>
      <c r="N299" s="204">
        <v>32.69</v>
      </c>
      <c r="O299" s="204"/>
      <c r="P299" s="204"/>
      <c r="Q299" s="165">
        <v>10</v>
      </c>
      <c r="R299" s="165">
        <v>40</v>
      </c>
      <c r="S299" s="165"/>
      <c r="T299" s="165" t="s">
        <v>28</v>
      </c>
      <c r="U299" s="165" t="s">
        <v>55</v>
      </c>
      <c r="V299" s="165" t="s">
        <v>55</v>
      </c>
      <c r="W299" s="165" t="s">
        <v>55</v>
      </c>
      <c r="X299" s="165"/>
      <c r="Y299" s="165" t="s">
        <v>55</v>
      </c>
      <c r="Z299" s="165"/>
      <c r="AA299" s="165" t="s">
        <v>35</v>
      </c>
      <c r="AB299" s="165"/>
      <c r="AC299" s="165"/>
      <c r="AD299" s="165"/>
      <c r="AE299" s="165"/>
      <c r="AF299" s="165"/>
      <c r="AG299" s="165" t="s">
        <v>262</v>
      </c>
      <c r="AH299" s="165" t="s">
        <v>262</v>
      </c>
      <c r="AI299" s="165" t="s">
        <v>262</v>
      </c>
      <c r="AJ299" s="165" t="s">
        <v>262</v>
      </c>
      <c r="AK299" s="165" t="s">
        <v>262</v>
      </c>
      <c r="AL299" s="165"/>
      <c r="AM299" s="165"/>
      <c r="AN299" s="165"/>
      <c r="AO299" s="165" t="s">
        <v>262</v>
      </c>
      <c r="AP299" s="165"/>
      <c r="AQ299" s="165" t="s">
        <v>38</v>
      </c>
      <c r="AR299" s="165" t="s">
        <v>262</v>
      </c>
      <c r="AS299" s="165"/>
      <c r="AT299" s="165"/>
      <c r="AU299" s="165" t="s">
        <v>262</v>
      </c>
      <c r="AV299" s="165" t="s">
        <v>262</v>
      </c>
      <c r="AW299" s="166"/>
      <c r="AX299" s="166"/>
      <c r="AY299" s="166"/>
      <c r="AZ299" s="166"/>
      <c r="BA299" s="166"/>
      <c r="BB299" s="166"/>
      <c r="BC299" s="166"/>
      <c r="BD299" s="166"/>
      <c r="BE299" s="166"/>
      <c r="BF299" s="166"/>
      <c r="BG299" s="166"/>
      <c r="BH299" s="166"/>
      <c r="BI299" s="166"/>
      <c r="BJ299" s="166"/>
      <c r="BK299" s="166"/>
      <c r="BL299" s="166"/>
      <c r="BM299" s="166"/>
      <c r="BN299" s="166"/>
      <c r="BO299" s="166"/>
      <c r="BP299" s="166"/>
      <c r="BQ299" s="166"/>
      <c r="BR299" s="166"/>
      <c r="BS299" s="166"/>
      <c r="BT299" s="166"/>
      <c r="BU299" s="166"/>
      <c r="BV299" s="166"/>
      <c r="BW299" s="166"/>
      <c r="BX299" s="166"/>
      <c r="BY299" s="166"/>
      <c r="BZ299" s="166"/>
      <c r="CA299" s="166"/>
      <c r="CB299" s="166"/>
      <c r="CC299" s="166"/>
      <c r="CD299" s="166"/>
      <c r="CE299" s="166"/>
      <c r="CF299" s="166"/>
      <c r="CG299" s="166"/>
      <c r="CH299" s="166"/>
      <c r="CI299" s="166"/>
      <c r="CJ299" s="166"/>
      <c r="CK299" s="166"/>
      <c r="CL299" s="166"/>
      <c r="CM299" s="166"/>
      <c r="CN299" s="166"/>
      <c r="CO299" s="166"/>
      <c r="CP299" s="166"/>
      <c r="CQ299" s="166"/>
      <c r="CR299" s="166"/>
      <c r="CS299" s="166"/>
      <c r="CT299" s="166"/>
      <c r="CU299" s="166"/>
      <c r="CV299" s="166"/>
      <c r="CW299" s="166"/>
      <c r="CX299" s="166"/>
      <c r="CY299" s="166"/>
      <c r="CZ299" s="166"/>
      <c r="DA299" s="166"/>
      <c r="DB299" s="166"/>
      <c r="DC299" s="166"/>
      <c r="DD299" s="166"/>
      <c r="DE299" s="166"/>
      <c r="DF299" s="166"/>
      <c r="DG299" s="166"/>
      <c r="DH299" s="166"/>
      <c r="DI299" s="166"/>
      <c r="DJ299" s="166"/>
      <c r="DK299" s="166"/>
      <c r="DL299" s="166"/>
      <c r="DM299" s="166"/>
      <c r="DN299" s="166"/>
      <c r="DO299" s="166"/>
      <c r="DP299" s="166"/>
      <c r="DQ299" s="166"/>
      <c r="DR299" s="166"/>
      <c r="DS299" s="166"/>
      <c r="DT299" s="166"/>
      <c r="DU299" s="166"/>
      <c r="DV299" s="166"/>
      <c r="DW299" s="166"/>
      <c r="DX299" s="166"/>
      <c r="DY299" s="166"/>
      <c r="DZ299" s="166"/>
      <c r="EA299" s="166"/>
      <c r="EB299" s="166"/>
      <c r="EC299" s="166"/>
      <c r="ED299" s="166"/>
      <c r="EE299" s="166"/>
      <c r="EF299" s="166"/>
      <c r="EG299" s="166"/>
      <c r="EH299" s="166"/>
      <c r="EI299" s="166"/>
      <c r="EJ299" s="166"/>
      <c r="EK299" s="166"/>
      <c r="EL299" s="166"/>
      <c r="EM299" s="166"/>
      <c r="EN299" s="166"/>
      <c r="EO299" s="166"/>
      <c r="EP299" s="166"/>
      <c r="EQ299" s="166"/>
      <c r="ER299" s="166"/>
      <c r="ES299" s="166"/>
      <c r="ET299" s="166"/>
      <c r="EU299" s="166"/>
      <c r="EV299" s="166"/>
      <c r="EW299" s="166"/>
      <c r="EX299" s="166"/>
      <c r="EY299" s="166"/>
      <c r="EZ299" s="166"/>
      <c r="FA299" s="166"/>
      <c r="FB299" s="166"/>
      <c r="FC299" s="166"/>
      <c r="FD299" s="166"/>
      <c r="FE299" s="166"/>
      <c r="FF299" s="166"/>
      <c r="FG299" s="166"/>
      <c r="FH299" s="166"/>
      <c r="FI299" s="166"/>
      <c r="FJ299" s="166"/>
      <c r="FK299" s="166"/>
      <c r="FL299" s="166"/>
      <c r="FM299" s="166"/>
      <c r="FN299" s="166"/>
      <c r="FO299" s="166"/>
      <c r="FP299" s="166"/>
      <c r="FQ299" s="166"/>
      <c r="FR299" s="166"/>
      <c r="FS299" s="166"/>
      <c r="FT299" s="166"/>
      <c r="FU299" s="166"/>
      <c r="FV299" s="166"/>
      <c r="FW299" s="166"/>
      <c r="FX299" s="166"/>
      <c r="FY299" s="166"/>
      <c r="FZ299" s="166"/>
      <c r="GA299" s="166"/>
      <c r="GB299" s="166"/>
      <c r="GC299" s="166"/>
      <c r="GD299" s="166"/>
      <c r="GE299" s="166"/>
      <c r="GF299" s="166"/>
      <c r="GG299" s="166"/>
      <c r="GH299" s="166"/>
      <c r="GI299" s="166"/>
      <c r="GJ299" s="166"/>
      <c r="GK299" s="166"/>
      <c r="GL299" s="166"/>
      <c r="GM299" s="166"/>
      <c r="GN299" s="166"/>
      <c r="GO299" s="166"/>
      <c r="GP299" s="166"/>
      <c r="GQ299" s="166"/>
      <c r="GR299" s="166"/>
      <c r="GS299" s="166"/>
      <c r="GT299" s="166"/>
      <c r="GU299" s="166"/>
      <c r="GV299" s="166"/>
      <c r="GW299" s="166"/>
      <c r="GX299" s="166"/>
      <c r="GY299" s="166"/>
      <c r="GZ299" s="166"/>
      <c r="HA299" s="166"/>
      <c r="HB299" s="166"/>
      <c r="HC299" s="166"/>
      <c r="HD299" s="166"/>
      <c r="HE299" s="166"/>
      <c r="HF299" s="166"/>
      <c r="HG299" s="166"/>
      <c r="HH299" s="166"/>
      <c r="HI299" s="166"/>
      <c r="HJ299" s="166"/>
      <c r="HK299" s="166"/>
      <c r="HL299" s="166"/>
      <c r="HM299" s="166"/>
      <c r="HN299" s="166"/>
      <c r="HO299" s="166"/>
      <c r="HP299" s="166"/>
      <c r="HQ299" s="166"/>
      <c r="HR299" s="166"/>
      <c r="HS299" s="166"/>
      <c r="HT299" s="166"/>
      <c r="HU299" s="166"/>
      <c r="HV299" s="166"/>
      <c r="HW299" s="166"/>
      <c r="HX299" s="166"/>
      <c r="HY299" s="166"/>
      <c r="HZ299" s="166"/>
      <c r="IA299" s="166"/>
      <c r="IB299" s="166"/>
      <c r="IC299" s="166"/>
      <c r="ID299" s="166"/>
      <c r="IE299" s="166"/>
      <c r="IF299" s="166"/>
      <c r="IG299" s="166"/>
      <c r="IH299" s="166"/>
      <c r="II299" s="166"/>
      <c r="IJ299" s="166"/>
      <c r="IK299" s="166"/>
      <c r="IL299" s="166"/>
      <c r="IM299" s="166"/>
      <c r="IN299" s="166"/>
      <c r="IO299" s="166"/>
      <c r="IP299" s="166"/>
      <c r="IQ299" s="166"/>
      <c r="IR299" s="166"/>
      <c r="IS299" s="166"/>
      <c r="IT299" s="166"/>
      <c r="IU299" s="166"/>
      <c r="IV299" s="166"/>
      <c r="IW299" s="166"/>
      <c r="IX299" s="166"/>
      <c r="IY299" s="166"/>
      <c r="IZ299" s="166"/>
      <c r="JA299" s="166"/>
      <c r="JB299" s="166"/>
      <c r="JC299" s="166"/>
      <c r="JD299" s="166"/>
      <c r="JE299" s="166"/>
      <c r="JF299" s="166"/>
      <c r="JG299" s="166"/>
      <c r="JH299" s="166"/>
      <c r="JI299" s="166"/>
      <c r="JJ299" s="166"/>
      <c r="JK299" s="166"/>
      <c r="JL299" s="166"/>
      <c r="JM299" s="166"/>
      <c r="JN299" s="166"/>
      <c r="JO299" s="166"/>
      <c r="JP299" s="166"/>
      <c r="JQ299" s="166"/>
      <c r="JR299" s="166"/>
      <c r="JS299" s="166"/>
      <c r="JT299" s="166"/>
      <c r="JU299" s="166"/>
      <c r="JV299" s="166"/>
      <c r="JW299" s="166"/>
      <c r="JX299" s="166"/>
      <c r="JY299" s="166"/>
      <c r="JZ299" s="166"/>
      <c r="KA299" s="166"/>
      <c r="KB299" s="166"/>
      <c r="KC299" s="166"/>
    </row>
    <row r="300" spans="1:289" s="162" customFormat="1" ht="15" customHeight="1" x14ac:dyDescent="0.25">
      <c r="A300" s="262" t="s">
        <v>439</v>
      </c>
      <c r="B300" s="165">
        <v>6</v>
      </c>
      <c r="C300" s="165" t="s">
        <v>223</v>
      </c>
      <c r="D300" s="187" t="s">
        <v>205</v>
      </c>
      <c r="E300" s="197">
        <v>8064</v>
      </c>
      <c r="F300" s="197">
        <v>3158800600</v>
      </c>
      <c r="G300" s="197">
        <v>9800</v>
      </c>
      <c r="H300" s="167" t="s">
        <v>0</v>
      </c>
      <c r="I300" s="167" t="s">
        <v>177</v>
      </c>
      <c r="J300" s="165">
        <v>1</v>
      </c>
      <c r="K300" s="207">
        <v>80454</v>
      </c>
      <c r="L300" s="199">
        <v>108118</v>
      </c>
      <c r="M300" s="204">
        <v>38.68</v>
      </c>
      <c r="N300" s="204">
        <v>51.98</v>
      </c>
      <c r="O300" s="204"/>
      <c r="P300" s="204"/>
      <c r="Q300" s="165">
        <v>10</v>
      </c>
      <c r="R300" s="165">
        <v>40</v>
      </c>
      <c r="S300" s="165"/>
      <c r="T300" s="165" t="s">
        <v>28</v>
      </c>
      <c r="U300" s="165" t="s">
        <v>55</v>
      </c>
      <c r="V300" s="165" t="s">
        <v>55</v>
      </c>
      <c r="W300" s="165" t="s">
        <v>55</v>
      </c>
      <c r="X300" s="165" t="s">
        <v>257</v>
      </c>
      <c r="Y300" s="165" t="s">
        <v>55</v>
      </c>
      <c r="Z300" s="165"/>
      <c r="AA300" s="165" t="s">
        <v>35</v>
      </c>
      <c r="AB300" s="165" t="s">
        <v>55</v>
      </c>
      <c r="AC300" s="165" t="s">
        <v>55</v>
      </c>
      <c r="AD300" s="165" t="s">
        <v>55</v>
      </c>
      <c r="AE300" s="165" t="s">
        <v>55</v>
      </c>
      <c r="AF300" s="165" t="s">
        <v>55</v>
      </c>
      <c r="AG300" s="165" t="s">
        <v>55</v>
      </c>
      <c r="AH300" s="165" t="s">
        <v>55</v>
      </c>
      <c r="AI300" s="165" t="s">
        <v>55</v>
      </c>
      <c r="AJ300" s="165" t="s">
        <v>56</v>
      </c>
      <c r="AK300" s="165" t="s">
        <v>55</v>
      </c>
      <c r="AL300" s="165" t="s">
        <v>55</v>
      </c>
      <c r="AM300" s="165" t="s">
        <v>55</v>
      </c>
      <c r="AN300" s="165" t="s">
        <v>55</v>
      </c>
      <c r="AO300" s="165" t="s">
        <v>55</v>
      </c>
      <c r="AP300" s="165" t="s">
        <v>55</v>
      </c>
      <c r="AQ300" s="165" t="s">
        <v>55</v>
      </c>
      <c r="AR300" s="165" t="s">
        <v>56</v>
      </c>
      <c r="AS300" s="165" t="s">
        <v>56</v>
      </c>
      <c r="AT300" s="165" t="s">
        <v>55</v>
      </c>
      <c r="AU300" s="165" t="s">
        <v>55</v>
      </c>
      <c r="AV300" s="165" t="s">
        <v>55</v>
      </c>
    </row>
    <row r="301" spans="1:289" s="162" customFormat="1" ht="15.75" x14ac:dyDescent="0.25">
      <c r="A301" s="262" t="s">
        <v>439</v>
      </c>
      <c r="B301" s="165">
        <v>6</v>
      </c>
      <c r="C301" s="165" t="s">
        <v>223</v>
      </c>
      <c r="D301" s="187" t="s">
        <v>205</v>
      </c>
      <c r="E301" s="197">
        <v>8064</v>
      </c>
      <c r="F301" s="197">
        <v>3158800600</v>
      </c>
      <c r="G301" s="197">
        <v>9800</v>
      </c>
      <c r="H301" s="167" t="s">
        <v>234</v>
      </c>
      <c r="I301" s="167" t="s">
        <v>173</v>
      </c>
      <c r="J301" s="165">
        <v>1</v>
      </c>
      <c r="K301" s="207">
        <f t="shared" ref="K301:L303" si="12">SUM(M301*2080)</f>
        <v>59612.800000000003</v>
      </c>
      <c r="L301" s="207">
        <f t="shared" si="12"/>
        <v>80080</v>
      </c>
      <c r="M301" s="204">
        <v>28.66</v>
      </c>
      <c r="N301" s="204">
        <v>38.5</v>
      </c>
      <c r="O301" s="204"/>
      <c r="P301" s="204"/>
      <c r="Q301" s="165">
        <v>10</v>
      </c>
      <c r="R301" s="165">
        <v>35</v>
      </c>
      <c r="S301" s="165"/>
      <c r="T301" s="165" t="s">
        <v>28</v>
      </c>
      <c r="U301" s="165" t="s">
        <v>56</v>
      </c>
      <c r="V301" s="165" t="s">
        <v>55</v>
      </c>
      <c r="W301" s="165" t="s">
        <v>55</v>
      </c>
      <c r="X301" s="165" t="s">
        <v>38</v>
      </c>
      <c r="Y301" s="165" t="s">
        <v>55</v>
      </c>
      <c r="Z301" s="165" t="s">
        <v>32</v>
      </c>
      <c r="AA301" s="165" t="s">
        <v>35</v>
      </c>
      <c r="AB301" s="165" t="s">
        <v>56</v>
      </c>
      <c r="AC301" s="165" t="s">
        <v>56</v>
      </c>
      <c r="AD301" s="165" t="s">
        <v>56</v>
      </c>
      <c r="AE301" s="165" t="s">
        <v>56</v>
      </c>
      <c r="AF301" s="165" t="s">
        <v>56</v>
      </c>
      <c r="AG301" s="165" t="s">
        <v>55</v>
      </c>
      <c r="AH301" s="165" t="s">
        <v>55</v>
      </c>
      <c r="AI301" s="165" t="s">
        <v>55</v>
      </c>
      <c r="AJ301" s="165" t="s">
        <v>55</v>
      </c>
      <c r="AK301" s="165" t="s">
        <v>55</v>
      </c>
      <c r="AL301" s="165" t="s">
        <v>56</v>
      </c>
      <c r="AM301" s="165" t="s">
        <v>56</v>
      </c>
      <c r="AN301" s="165" t="s">
        <v>56</v>
      </c>
      <c r="AO301" s="165" t="s">
        <v>55</v>
      </c>
      <c r="AP301" s="165" t="s">
        <v>55</v>
      </c>
      <c r="AQ301" s="165" t="s">
        <v>56</v>
      </c>
      <c r="AR301" s="165" t="s">
        <v>56</v>
      </c>
      <c r="AS301" s="165" t="s">
        <v>56</v>
      </c>
      <c r="AT301" s="165" t="s">
        <v>55</v>
      </c>
      <c r="AU301" s="165" t="s">
        <v>55</v>
      </c>
      <c r="AV301" s="165" t="s">
        <v>56</v>
      </c>
    </row>
    <row r="302" spans="1:289" s="162" customFormat="1" ht="15.75" x14ac:dyDescent="0.25">
      <c r="A302" s="262" t="s">
        <v>439</v>
      </c>
      <c r="B302" s="165">
        <v>6</v>
      </c>
      <c r="C302" s="165" t="s">
        <v>223</v>
      </c>
      <c r="D302" s="187" t="s">
        <v>205</v>
      </c>
      <c r="E302" s="197">
        <v>8064</v>
      </c>
      <c r="F302" s="197">
        <v>3158800600</v>
      </c>
      <c r="G302" s="197">
        <v>9800</v>
      </c>
      <c r="H302" s="167" t="s">
        <v>69</v>
      </c>
      <c r="I302" s="167" t="s">
        <v>176</v>
      </c>
      <c r="J302" s="170">
        <v>1</v>
      </c>
      <c r="K302" s="207">
        <f t="shared" si="12"/>
        <v>45468.799999999996</v>
      </c>
      <c r="L302" s="207">
        <f t="shared" si="12"/>
        <v>61089.599999999999</v>
      </c>
      <c r="M302" s="204">
        <v>21.86</v>
      </c>
      <c r="N302" s="204">
        <v>29.37</v>
      </c>
      <c r="O302" s="204"/>
      <c r="P302" s="204"/>
      <c r="Q302" s="165">
        <v>10</v>
      </c>
      <c r="R302" s="165">
        <v>35</v>
      </c>
      <c r="S302" s="165"/>
      <c r="T302" s="165" t="s">
        <v>28</v>
      </c>
      <c r="U302" s="165" t="s">
        <v>56</v>
      </c>
      <c r="V302" s="165" t="s">
        <v>55</v>
      </c>
      <c r="W302" s="165" t="s">
        <v>55</v>
      </c>
      <c r="X302" s="165" t="s">
        <v>38</v>
      </c>
      <c r="Y302" s="165" t="s">
        <v>55</v>
      </c>
      <c r="Z302" s="165" t="s">
        <v>32</v>
      </c>
      <c r="AA302" s="165" t="s">
        <v>35</v>
      </c>
      <c r="AB302" s="165" t="s">
        <v>56</v>
      </c>
      <c r="AC302" s="165" t="s">
        <v>56</v>
      </c>
      <c r="AD302" s="165" t="s">
        <v>56</v>
      </c>
      <c r="AE302" s="165" t="s">
        <v>56</v>
      </c>
      <c r="AF302" s="165" t="s">
        <v>56</v>
      </c>
      <c r="AG302" s="165" t="s">
        <v>56</v>
      </c>
      <c r="AH302" s="165" t="s">
        <v>56</v>
      </c>
      <c r="AI302" s="165" t="s">
        <v>56</v>
      </c>
      <c r="AJ302" s="165" t="s">
        <v>55</v>
      </c>
      <c r="AK302" s="165" t="s">
        <v>55</v>
      </c>
      <c r="AL302" s="165" t="s">
        <v>56</v>
      </c>
      <c r="AM302" s="165" t="s">
        <v>56</v>
      </c>
      <c r="AN302" s="165" t="s">
        <v>56</v>
      </c>
      <c r="AO302" s="165" t="s">
        <v>55</v>
      </c>
      <c r="AP302" s="165" t="s">
        <v>55</v>
      </c>
      <c r="AQ302" s="165" t="s">
        <v>56</v>
      </c>
      <c r="AR302" s="165" t="s">
        <v>55</v>
      </c>
      <c r="AS302" s="165" t="s">
        <v>56</v>
      </c>
      <c r="AT302" s="165" t="s">
        <v>56</v>
      </c>
      <c r="AU302" s="165" t="s">
        <v>55</v>
      </c>
      <c r="AV302" s="165" t="s">
        <v>56</v>
      </c>
    </row>
    <row r="303" spans="1:289" s="162" customFormat="1" ht="15.75" x14ac:dyDescent="0.25">
      <c r="A303" s="262" t="s">
        <v>439</v>
      </c>
      <c r="B303" s="230">
        <v>6</v>
      </c>
      <c r="C303" s="230" t="s">
        <v>236</v>
      </c>
      <c r="D303" s="231" t="s">
        <v>205</v>
      </c>
      <c r="E303" s="238">
        <v>8064</v>
      </c>
      <c r="F303" s="238">
        <v>3158800600</v>
      </c>
      <c r="G303" s="238">
        <v>9800</v>
      </c>
      <c r="H303" s="233" t="s">
        <v>481</v>
      </c>
      <c r="I303" s="233" t="s">
        <v>176</v>
      </c>
      <c r="J303" s="230">
        <v>1</v>
      </c>
      <c r="K303" s="207">
        <f t="shared" si="12"/>
        <v>55681.599999999999</v>
      </c>
      <c r="L303" s="207">
        <f t="shared" si="12"/>
        <v>74880</v>
      </c>
      <c r="M303" s="224">
        <v>26.77</v>
      </c>
      <c r="N303" s="224">
        <v>36</v>
      </c>
      <c r="Q303" s="230">
        <v>10</v>
      </c>
      <c r="R303" s="230">
        <v>35</v>
      </c>
      <c r="T303" s="230" t="s">
        <v>28</v>
      </c>
      <c r="U303" s="230" t="s">
        <v>56</v>
      </c>
      <c r="V303" s="230" t="s">
        <v>55</v>
      </c>
      <c r="W303" s="230" t="s">
        <v>55</v>
      </c>
      <c r="Y303" s="230" t="s">
        <v>55</v>
      </c>
      <c r="Z303" s="230" t="s">
        <v>32</v>
      </c>
      <c r="AA303" s="230" t="s">
        <v>35</v>
      </c>
      <c r="AB303" s="230" t="s">
        <v>56</v>
      </c>
      <c r="AC303" s="261" t="s">
        <v>56</v>
      </c>
      <c r="AD303" s="230" t="s">
        <v>56</v>
      </c>
      <c r="AE303" s="230" t="s">
        <v>56</v>
      </c>
      <c r="AF303" s="230" t="s">
        <v>56</v>
      </c>
      <c r="AG303" s="230" t="s">
        <v>56</v>
      </c>
      <c r="AH303" s="230" t="s">
        <v>56</v>
      </c>
      <c r="AI303" s="230" t="s">
        <v>55</v>
      </c>
      <c r="AJ303" s="230" t="s">
        <v>55</v>
      </c>
      <c r="AK303" s="230" t="s">
        <v>55</v>
      </c>
      <c r="AL303" s="230" t="s">
        <v>56</v>
      </c>
      <c r="AM303" s="230" t="s">
        <v>56</v>
      </c>
      <c r="AN303" s="230" t="s">
        <v>56</v>
      </c>
      <c r="AO303" s="230" t="s">
        <v>55</v>
      </c>
      <c r="AP303" s="230" t="s">
        <v>55</v>
      </c>
      <c r="AQ303" s="230" t="s">
        <v>56</v>
      </c>
      <c r="AR303" s="230" t="s">
        <v>55</v>
      </c>
      <c r="AS303" s="230" t="s">
        <v>56</v>
      </c>
      <c r="AT303" s="230" t="s">
        <v>55</v>
      </c>
      <c r="AU303" s="230" t="s">
        <v>55</v>
      </c>
      <c r="AV303" s="230" t="s">
        <v>56</v>
      </c>
    </row>
    <row r="304" spans="1:289" s="163" customFormat="1" ht="15.75" x14ac:dyDescent="0.25">
      <c r="A304" s="81" t="s">
        <v>439</v>
      </c>
      <c r="B304" s="195">
        <v>6</v>
      </c>
      <c r="C304" s="165" t="s">
        <v>223</v>
      </c>
      <c r="D304" s="188" t="s">
        <v>131</v>
      </c>
      <c r="E304" s="197">
        <v>10000</v>
      </c>
      <c r="F304" s="197">
        <v>3910455600</v>
      </c>
      <c r="G304" s="197">
        <v>9750</v>
      </c>
      <c r="H304" s="167" t="s">
        <v>0</v>
      </c>
      <c r="I304" s="167" t="s">
        <v>177</v>
      </c>
      <c r="J304" s="165">
        <v>1</v>
      </c>
      <c r="K304" s="194">
        <v>84302</v>
      </c>
      <c r="L304" s="194">
        <v>110656</v>
      </c>
      <c r="M304" s="193">
        <v>40.53</v>
      </c>
      <c r="N304" s="193">
        <v>53.2</v>
      </c>
      <c r="O304" s="204"/>
      <c r="P304" s="204"/>
      <c r="Q304" s="190">
        <v>13</v>
      </c>
      <c r="R304" s="190">
        <v>40</v>
      </c>
      <c r="S304" s="190"/>
      <c r="T304" s="190" t="s">
        <v>27</v>
      </c>
      <c r="U304" s="190"/>
      <c r="V304" s="190" t="s">
        <v>262</v>
      </c>
      <c r="W304" s="190" t="s">
        <v>262</v>
      </c>
      <c r="X304" s="190" t="s">
        <v>31</v>
      </c>
      <c r="Y304" s="190" t="s">
        <v>262</v>
      </c>
      <c r="Z304" s="190"/>
      <c r="AA304" s="190" t="s">
        <v>35</v>
      </c>
      <c r="AB304" s="190" t="s">
        <v>262</v>
      </c>
      <c r="AC304" s="190"/>
      <c r="AD304" s="190" t="s">
        <v>262</v>
      </c>
      <c r="AE304" s="190" t="s">
        <v>262</v>
      </c>
      <c r="AF304" s="190" t="s">
        <v>262</v>
      </c>
      <c r="AG304" s="190" t="s">
        <v>262</v>
      </c>
      <c r="AH304" s="190" t="s">
        <v>262</v>
      </c>
      <c r="AI304" s="190" t="s">
        <v>262</v>
      </c>
      <c r="AJ304" s="190" t="s">
        <v>262</v>
      </c>
      <c r="AK304" s="190" t="s">
        <v>262</v>
      </c>
      <c r="AL304" s="190" t="s">
        <v>262</v>
      </c>
      <c r="AM304" s="190" t="s">
        <v>262</v>
      </c>
      <c r="AN304" s="190" t="s">
        <v>262</v>
      </c>
      <c r="AO304" s="190" t="s">
        <v>262</v>
      </c>
      <c r="AP304" s="190" t="s">
        <v>262</v>
      </c>
      <c r="AQ304" s="190" t="s">
        <v>262</v>
      </c>
      <c r="AR304" s="190" t="s">
        <v>262</v>
      </c>
      <c r="AS304" s="190"/>
      <c r="AT304" s="190" t="s">
        <v>262</v>
      </c>
      <c r="AU304" s="190" t="s">
        <v>262</v>
      </c>
      <c r="AV304" s="190" t="s">
        <v>262</v>
      </c>
      <c r="AW304" s="181"/>
      <c r="AX304" s="181"/>
      <c r="AY304" s="181"/>
      <c r="AZ304" s="181"/>
      <c r="BA304" s="181"/>
      <c r="BB304" s="181"/>
      <c r="BC304" s="181"/>
      <c r="BD304" s="181"/>
      <c r="BE304" s="181"/>
      <c r="BF304" s="181"/>
      <c r="BG304" s="181"/>
      <c r="BH304" s="181"/>
      <c r="BI304" s="181"/>
      <c r="BJ304" s="181"/>
      <c r="BK304" s="181"/>
      <c r="BL304" s="181"/>
      <c r="BM304" s="181"/>
      <c r="BN304" s="181"/>
      <c r="BO304" s="181"/>
      <c r="BP304" s="181"/>
      <c r="BQ304" s="181"/>
      <c r="BR304" s="181"/>
      <c r="BS304" s="181"/>
      <c r="BT304" s="181"/>
      <c r="BU304" s="181"/>
      <c r="BV304" s="181"/>
      <c r="BW304" s="181"/>
      <c r="BX304" s="181"/>
      <c r="BY304" s="181"/>
      <c r="BZ304" s="181"/>
      <c r="CA304" s="181"/>
      <c r="CB304" s="181"/>
      <c r="CC304" s="181"/>
      <c r="CD304" s="181"/>
      <c r="CE304" s="181"/>
      <c r="CF304" s="181"/>
      <c r="CG304" s="181"/>
      <c r="CH304" s="181"/>
      <c r="CI304" s="181"/>
      <c r="CJ304" s="181"/>
      <c r="CK304" s="181"/>
      <c r="CL304" s="181"/>
      <c r="CM304" s="181"/>
      <c r="CN304" s="181"/>
      <c r="CO304" s="181"/>
      <c r="CP304" s="181"/>
      <c r="CQ304" s="181"/>
      <c r="CR304" s="181"/>
      <c r="CS304" s="181"/>
      <c r="CT304" s="181"/>
      <c r="CU304" s="181"/>
      <c r="CV304" s="181"/>
      <c r="CW304" s="181"/>
      <c r="CX304" s="181"/>
      <c r="CY304" s="181"/>
      <c r="CZ304" s="181"/>
      <c r="DA304" s="181"/>
      <c r="DB304" s="181"/>
      <c r="DC304" s="181"/>
      <c r="DD304" s="181"/>
      <c r="DE304" s="181"/>
      <c r="DF304" s="181"/>
      <c r="DG304" s="181"/>
      <c r="DH304" s="181"/>
      <c r="DI304" s="181"/>
      <c r="DJ304" s="181"/>
      <c r="DK304" s="181"/>
      <c r="DL304" s="181"/>
      <c r="DM304" s="181"/>
      <c r="DN304" s="181"/>
      <c r="DO304" s="181"/>
      <c r="DP304" s="181"/>
      <c r="DQ304" s="181"/>
      <c r="DR304" s="181"/>
      <c r="DS304" s="181"/>
      <c r="DT304" s="181"/>
      <c r="DU304" s="181"/>
      <c r="DV304" s="181"/>
      <c r="DW304" s="181"/>
      <c r="DX304" s="181"/>
      <c r="DY304" s="181"/>
      <c r="DZ304" s="181"/>
      <c r="EA304" s="181"/>
      <c r="EB304" s="181"/>
      <c r="EC304" s="181"/>
      <c r="ED304" s="181"/>
      <c r="EE304" s="181"/>
      <c r="EF304" s="181"/>
      <c r="EG304" s="181"/>
      <c r="EH304" s="181"/>
      <c r="EI304" s="181"/>
      <c r="EJ304" s="181"/>
      <c r="EK304" s="181"/>
      <c r="EL304" s="181"/>
      <c r="EM304" s="181"/>
      <c r="EN304" s="181"/>
      <c r="EO304" s="181"/>
      <c r="EP304" s="181"/>
      <c r="EQ304" s="181"/>
      <c r="ER304" s="181"/>
      <c r="ES304" s="181"/>
      <c r="ET304" s="181"/>
      <c r="EU304" s="181"/>
      <c r="EV304" s="181"/>
      <c r="EW304" s="181"/>
      <c r="EX304" s="181"/>
      <c r="EY304" s="181"/>
      <c r="EZ304" s="181"/>
      <c r="FA304" s="181"/>
      <c r="FB304" s="181"/>
      <c r="FC304" s="181"/>
      <c r="FD304" s="181"/>
      <c r="FE304" s="181"/>
      <c r="FF304" s="181"/>
      <c r="FG304" s="181"/>
      <c r="FH304" s="181"/>
      <c r="FI304" s="181"/>
      <c r="FJ304" s="181"/>
      <c r="FK304" s="181"/>
      <c r="FL304" s="181"/>
      <c r="FM304" s="181"/>
      <c r="FN304" s="181"/>
      <c r="FO304" s="181"/>
      <c r="FP304" s="181"/>
      <c r="FQ304" s="181"/>
      <c r="FR304" s="181"/>
      <c r="FS304" s="181"/>
      <c r="FT304" s="181"/>
      <c r="FU304" s="181"/>
      <c r="FV304" s="181"/>
      <c r="FW304" s="181"/>
      <c r="FX304" s="181"/>
      <c r="FY304" s="181"/>
      <c r="FZ304" s="181"/>
      <c r="GA304" s="181"/>
      <c r="GB304" s="181"/>
      <c r="GC304" s="181"/>
      <c r="GD304" s="181"/>
      <c r="GE304" s="181"/>
      <c r="GF304" s="181"/>
      <c r="GG304" s="181"/>
      <c r="GH304" s="181"/>
      <c r="GI304" s="181"/>
      <c r="GJ304" s="181"/>
      <c r="GK304" s="181"/>
      <c r="GL304" s="181"/>
      <c r="GM304" s="181"/>
      <c r="GN304" s="181"/>
      <c r="GO304" s="181"/>
      <c r="GP304" s="181"/>
      <c r="GQ304" s="181"/>
      <c r="GR304" s="181"/>
      <c r="GS304" s="181"/>
      <c r="GT304" s="181"/>
      <c r="GU304" s="181"/>
      <c r="GV304" s="181"/>
      <c r="GW304" s="181"/>
      <c r="GX304" s="181"/>
      <c r="GY304" s="181"/>
      <c r="GZ304" s="181"/>
      <c r="HA304" s="181"/>
      <c r="HB304" s="181"/>
      <c r="HC304" s="181"/>
      <c r="HD304" s="181"/>
      <c r="HE304" s="181"/>
      <c r="HF304" s="181"/>
      <c r="HG304" s="181"/>
      <c r="HH304" s="181"/>
      <c r="HI304" s="181"/>
      <c r="HJ304" s="181"/>
      <c r="HK304" s="181"/>
      <c r="HL304" s="181"/>
      <c r="HM304" s="181"/>
      <c r="HN304" s="181"/>
      <c r="HO304" s="181"/>
      <c r="HP304" s="181"/>
      <c r="HQ304" s="181"/>
      <c r="HR304" s="181"/>
      <c r="HS304" s="181"/>
      <c r="HT304" s="181"/>
      <c r="HU304" s="181"/>
      <c r="HV304" s="181"/>
      <c r="HW304" s="181"/>
      <c r="HX304" s="181"/>
      <c r="HY304" s="181"/>
      <c r="HZ304" s="181"/>
      <c r="IA304" s="181"/>
      <c r="IB304" s="181"/>
      <c r="IC304" s="181"/>
      <c r="ID304" s="181"/>
      <c r="IE304" s="181"/>
      <c r="IF304" s="181"/>
      <c r="IG304" s="181"/>
      <c r="IH304" s="181"/>
      <c r="II304" s="181"/>
      <c r="IJ304" s="181"/>
      <c r="IK304" s="181"/>
      <c r="IL304" s="181"/>
      <c r="IM304" s="181"/>
      <c r="IN304" s="181"/>
      <c r="IO304" s="181"/>
      <c r="IP304" s="181"/>
      <c r="IQ304" s="181"/>
      <c r="IR304" s="181"/>
      <c r="IS304" s="181"/>
      <c r="IT304" s="181"/>
      <c r="IU304" s="181"/>
      <c r="IV304" s="181"/>
      <c r="IW304" s="181"/>
      <c r="IX304" s="181"/>
      <c r="IY304" s="181"/>
      <c r="IZ304" s="181"/>
      <c r="JA304" s="181"/>
      <c r="JB304" s="181"/>
      <c r="JC304" s="181"/>
      <c r="JD304" s="181"/>
      <c r="JE304" s="181"/>
      <c r="JF304" s="181"/>
      <c r="JG304" s="181"/>
      <c r="JH304" s="181"/>
      <c r="JI304" s="181"/>
      <c r="JJ304" s="181"/>
      <c r="JK304" s="181"/>
      <c r="JL304" s="181"/>
      <c r="JM304" s="181"/>
      <c r="JN304" s="181"/>
      <c r="JO304" s="181"/>
      <c r="JP304" s="181"/>
      <c r="JQ304" s="181"/>
      <c r="JR304" s="181"/>
      <c r="JS304" s="181"/>
      <c r="JT304" s="181"/>
      <c r="JU304" s="181"/>
      <c r="JV304" s="181"/>
      <c r="JW304" s="181"/>
      <c r="JX304" s="181"/>
      <c r="JY304" s="181"/>
      <c r="JZ304" s="181"/>
      <c r="KA304" s="181"/>
      <c r="KB304" s="181"/>
      <c r="KC304" s="181"/>
    </row>
    <row r="305" spans="1:289" s="163" customFormat="1" ht="15.75" x14ac:dyDescent="0.25">
      <c r="A305" s="81" t="s">
        <v>439</v>
      </c>
      <c r="B305" s="195">
        <v>6</v>
      </c>
      <c r="C305" s="165" t="s">
        <v>236</v>
      </c>
      <c r="D305" s="188" t="s">
        <v>131</v>
      </c>
      <c r="E305" s="197">
        <v>10000</v>
      </c>
      <c r="F305" s="197">
        <v>3910455600</v>
      </c>
      <c r="G305" s="197">
        <v>9750</v>
      </c>
      <c r="H305" s="167" t="s">
        <v>58</v>
      </c>
      <c r="I305" s="167" t="s">
        <v>173</v>
      </c>
      <c r="J305" s="165">
        <v>0</v>
      </c>
      <c r="K305" s="194">
        <v>60674</v>
      </c>
      <c r="L305" s="194">
        <v>79165</v>
      </c>
      <c r="M305" s="193">
        <v>29.17</v>
      </c>
      <c r="N305" s="193">
        <v>38.06</v>
      </c>
      <c r="O305" s="193"/>
      <c r="P305" s="193"/>
      <c r="Q305" s="165">
        <v>10</v>
      </c>
      <c r="R305" s="165">
        <v>40</v>
      </c>
      <c r="S305" s="165"/>
      <c r="T305" s="165" t="s">
        <v>27</v>
      </c>
      <c r="U305" s="165" t="s">
        <v>56</v>
      </c>
      <c r="V305" s="165" t="s">
        <v>55</v>
      </c>
      <c r="W305" s="165" t="s">
        <v>55</v>
      </c>
      <c r="X305" s="165" t="s">
        <v>31</v>
      </c>
      <c r="Y305" s="165" t="s">
        <v>55</v>
      </c>
      <c r="Z305" s="165"/>
      <c r="AA305" s="165" t="s">
        <v>35</v>
      </c>
      <c r="AB305" s="165" t="s">
        <v>55</v>
      </c>
      <c r="AC305" s="165" t="s">
        <v>55</v>
      </c>
      <c r="AD305" s="165" t="s">
        <v>55</v>
      </c>
      <c r="AE305" s="165" t="s">
        <v>55</v>
      </c>
      <c r="AF305" s="165" t="s">
        <v>55</v>
      </c>
      <c r="AG305" s="165" t="s">
        <v>55</v>
      </c>
      <c r="AH305" s="165" t="s">
        <v>55</v>
      </c>
      <c r="AI305" s="165" t="s">
        <v>55</v>
      </c>
      <c r="AJ305" s="165" t="s">
        <v>55</v>
      </c>
      <c r="AK305" s="165" t="s">
        <v>55</v>
      </c>
      <c r="AL305" s="165" t="s">
        <v>55</v>
      </c>
      <c r="AM305" s="165" t="s">
        <v>55</v>
      </c>
      <c r="AN305" s="165" t="s">
        <v>55</v>
      </c>
      <c r="AO305" s="165" t="s">
        <v>55</v>
      </c>
      <c r="AP305" s="165" t="s">
        <v>55</v>
      </c>
      <c r="AQ305" s="165" t="s">
        <v>55</v>
      </c>
      <c r="AR305" s="165" t="s">
        <v>55</v>
      </c>
      <c r="AS305" s="165" t="s">
        <v>55</v>
      </c>
      <c r="AT305" s="165" t="s">
        <v>55</v>
      </c>
      <c r="AU305" s="165" t="s">
        <v>55</v>
      </c>
      <c r="AV305" s="165" t="s">
        <v>55</v>
      </c>
      <c r="AW305" s="181"/>
      <c r="AX305" s="181"/>
      <c r="AY305" s="181"/>
      <c r="AZ305" s="181"/>
      <c r="BA305" s="181"/>
      <c r="BB305" s="181"/>
      <c r="BC305" s="181"/>
      <c r="BD305" s="181"/>
      <c r="BE305" s="181"/>
      <c r="BF305" s="181"/>
      <c r="BG305" s="181"/>
      <c r="BH305" s="181"/>
      <c r="BI305" s="181"/>
      <c r="BJ305" s="181"/>
      <c r="BK305" s="181"/>
      <c r="BL305" s="181"/>
      <c r="BM305" s="181"/>
      <c r="BN305" s="181"/>
      <c r="BO305" s="181"/>
      <c r="BP305" s="181"/>
      <c r="BQ305" s="181"/>
      <c r="BR305" s="181"/>
      <c r="BS305" s="181"/>
      <c r="BT305" s="181"/>
      <c r="BU305" s="181"/>
      <c r="BV305" s="181"/>
      <c r="BW305" s="181"/>
      <c r="BX305" s="181"/>
      <c r="BY305" s="181"/>
      <c r="BZ305" s="181"/>
      <c r="CA305" s="181"/>
      <c r="CB305" s="181"/>
      <c r="CC305" s="181"/>
      <c r="CD305" s="181"/>
      <c r="CE305" s="181"/>
      <c r="CF305" s="181"/>
      <c r="CG305" s="181"/>
      <c r="CH305" s="181"/>
      <c r="CI305" s="181"/>
      <c r="CJ305" s="181"/>
      <c r="CK305" s="181"/>
      <c r="CL305" s="181"/>
      <c r="CM305" s="181"/>
      <c r="CN305" s="181"/>
      <c r="CO305" s="181"/>
      <c r="CP305" s="181"/>
      <c r="CQ305" s="181"/>
      <c r="CR305" s="181"/>
      <c r="CS305" s="181"/>
      <c r="CT305" s="181"/>
      <c r="CU305" s="181"/>
      <c r="CV305" s="181"/>
      <c r="CW305" s="181"/>
      <c r="CX305" s="181"/>
      <c r="CY305" s="181"/>
      <c r="CZ305" s="181"/>
      <c r="DA305" s="181"/>
      <c r="DB305" s="181"/>
      <c r="DC305" s="181"/>
      <c r="DD305" s="181"/>
      <c r="DE305" s="181"/>
      <c r="DF305" s="181"/>
      <c r="DG305" s="181"/>
      <c r="DH305" s="181"/>
      <c r="DI305" s="181"/>
      <c r="DJ305" s="181"/>
      <c r="DK305" s="181"/>
      <c r="DL305" s="181"/>
      <c r="DM305" s="181"/>
      <c r="DN305" s="181"/>
      <c r="DO305" s="181"/>
      <c r="DP305" s="181"/>
      <c r="DQ305" s="181"/>
      <c r="DR305" s="181"/>
      <c r="DS305" s="181"/>
      <c r="DT305" s="181"/>
      <c r="DU305" s="181"/>
      <c r="DV305" s="181"/>
      <c r="DW305" s="181"/>
      <c r="DX305" s="181"/>
      <c r="DY305" s="181"/>
      <c r="DZ305" s="181"/>
      <c r="EA305" s="181"/>
      <c r="EB305" s="181"/>
      <c r="EC305" s="181"/>
      <c r="ED305" s="181"/>
      <c r="EE305" s="181"/>
      <c r="EF305" s="181"/>
      <c r="EG305" s="181"/>
      <c r="EH305" s="181"/>
      <c r="EI305" s="181"/>
      <c r="EJ305" s="181"/>
      <c r="EK305" s="181"/>
      <c r="EL305" s="181"/>
      <c r="EM305" s="181"/>
      <c r="EN305" s="181"/>
      <c r="EO305" s="181"/>
      <c r="EP305" s="181"/>
      <c r="EQ305" s="181"/>
      <c r="ER305" s="181"/>
      <c r="ES305" s="181"/>
      <c r="ET305" s="181"/>
      <c r="EU305" s="181"/>
      <c r="EV305" s="181"/>
      <c r="EW305" s="181"/>
      <c r="EX305" s="181"/>
      <c r="EY305" s="181"/>
      <c r="EZ305" s="181"/>
      <c r="FA305" s="181"/>
      <c r="FB305" s="181"/>
      <c r="FC305" s="181"/>
      <c r="FD305" s="181"/>
      <c r="FE305" s="181"/>
      <c r="FF305" s="181"/>
      <c r="FG305" s="181"/>
      <c r="FH305" s="181"/>
      <c r="FI305" s="181"/>
      <c r="FJ305" s="181"/>
      <c r="FK305" s="181"/>
      <c r="FL305" s="181"/>
      <c r="FM305" s="181"/>
      <c r="FN305" s="181"/>
      <c r="FO305" s="181"/>
      <c r="FP305" s="181"/>
      <c r="FQ305" s="181"/>
      <c r="FR305" s="181"/>
      <c r="FS305" s="181"/>
      <c r="FT305" s="181"/>
      <c r="FU305" s="181"/>
      <c r="FV305" s="181"/>
      <c r="FW305" s="181"/>
      <c r="FX305" s="181"/>
      <c r="FY305" s="181"/>
      <c r="FZ305" s="181"/>
      <c r="GA305" s="181"/>
      <c r="GB305" s="181"/>
      <c r="GC305" s="181"/>
      <c r="GD305" s="181"/>
      <c r="GE305" s="181"/>
      <c r="GF305" s="181"/>
      <c r="GG305" s="181"/>
      <c r="GH305" s="181"/>
      <c r="GI305" s="181"/>
      <c r="GJ305" s="181"/>
      <c r="GK305" s="181"/>
      <c r="GL305" s="181"/>
      <c r="GM305" s="181"/>
      <c r="GN305" s="181"/>
      <c r="GO305" s="181"/>
      <c r="GP305" s="181"/>
      <c r="GQ305" s="181"/>
      <c r="GR305" s="181"/>
      <c r="GS305" s="181"/>
      <c r="GT305" s="181"/>
      <c r="GU305" s="181"/>
      <c r="GV305" s="181"/>
      <c r="GW305" s="181"/>
      <c r="GX305" s="181"/>
      <c r="GY305" s="181"/>
      <c r="GZ305" s="181"/>
      <c r="HA305" s="181"/>
      <c r="HB305" s="181"/>
      <c r="HC305" s="181"/>
      <c r="HD305" s="181"/>
      <c r="HE305" s="181"/>
      <c r="HF305" s="181"/>
      <c r="HG305" s="181"/>
      <c r="HH305" s="181"/>
      <c r="HI305" s="181"/>
      <c r="HJ305" s="181"/>
      <c r="HK305" s="181"/>
      <c r="HL305" s="181"/>
      <c r="HM305" s="181"/>
      <c r="HN305" s="181"/>
      <c r="HO305" s="181"/>
      <c r="HP305" s="181"/>
      <c r="HQ305" s="181"/>
      <c r="HR305" s="181"/>
      <c r="HS305" s="181"/>
      <c r="HT305" s="181"/>
      <c r="HU305" s="181"/>
      <c r="HV305" s="181"/>
      <c r="HW305" s="181"/>
      <c r="HX305" s="181"/>
      <c r="HY305" s="181"/>
      <c r="HZ305" s="181"/>
      <c r="IA305" s="181"/>
      <c r="IB305" s="181"/>
      <c r="IC305" s="181"/>
      <c r="ID305" s="181"/>
      <c r="IE305" s="181"/>
      <c r="IF305" s="181"/>
      <c r="IG305" s="181"/>
      <c r="IH305" s="181"/>
      <c r="II305" s="181"/>
      <c r="IJ305" s="181"/>
      <c r="IK305" s="181"/>
      <c r="IL305" s="181"/>
      <c r="IM305" s="181"/>
      <c r="IN305" s="181"/>
      <c r="IO305" s="181"/>
      <c r="IP305" s="181"/>
      <c r="IQ305" s="181"/>
      <c r="IR305" s="181"/>
      <c r="IS305" s="181"/>
      <c r="IT305" s="181"/>
      <c r="IU305" s="181"/>
      <c r="IV305" s="181"/>
      <c r="IW305" s="181"/>
      <c r="IX305" s="181"/>
      <c r="IY305" s="181"/>
      <c r="IZ305" s="181"/>
      <c r="JA305" s="181"/>
      <c r="JB305" s="181"/>
      <c r="JC305" s="181"/>
      <c r="JD305" s="181"/>
      <c r="JE305" s="181"/>
      <c r="JF305" s="181"/>
      <c r="JG305" s="181"/>
      <c r="JH305" s="181"/>
      <c r="JI305" s="181"/>
      <c r="JJ305" s="181"/>
      <c r="JK305" s="181"/>
      <c r="JL305" s="181"/>
      <c r="JM305" s="181"/>
      <c r="JN305" s="181"/>
      <c r="JO305" s="181"/>
      <c r="JP305" s="181"/>
      <c r="JQ305" s="181"/>
      <c r="JR305" s="181"/>
      <c r="JS305" s="181"/>
      <c r="JT305" s="181"/>
      <c r="JU305" s="181"/>
      <c r="JV305" s="181"/>
      <c r="JW305" s="181"/>
      <c r="JX305" s="181"/>
      <c r="JY305" s="181"/>
      <c r="JZ305" s="181"/>
      <c r="KA305" s="181"/>
      <c r="KB305" s="181"/>
      <c r="KC305" s="181"/>
    </row>
    <row r="306" spans="1:289" s="163" customFormat="1" ht="15.75" x14ac:dyDescent="0.25">
      <c r="A306" s="81" t="s">
        <v>439</v>
      </c>
      <c r="B306" s="195">
        <v>6</v>
      </c>
      <c r="C306" s="165" t="s">
        <v>223</v>
      </c>
      <c r="D306" s="188" t="s">
        <v>131</v>
      </c>
      <c r="E306" s="197">
        <v>10000</v>
      </c>
      <c r="F306" s="197">
        <v>3910455600</v>
      </c>
      <c r="G306" s="197">
        <v>9750</v>
      </c>
      <c r="H306" s="167" t="s">
        <v>410</v>
      </c>
      <c r="I306" s="167" t="s">
        <v>176</v>
      </c>
      <c r="J306" s="165">
        <v>1</v>
      </c>
      <c r="K306" s="194">
        <v>50939</v>
      </c>
      <c r="L306" s="194">
        <v>66477</v>
      </c>
      <c r="M306" s="193">
        <v>24.49</v>
      </c>
      <c r="N306" s="193">
        <v>31.96</v>
      </c>
      <c r="O306" s="193"/>
      <c r="P306" s="193"/>
      <c r="Q306" s="165">
        <v>10</v>
      </c>
      <c r="R306" s="165">
        <v>40</v>
      </c>
      <c r="S306" s="165"/>
      <c r="T306" s="165"/>
      <c r="U306" s="165" t="s">
        <v>56</v>
      </c>
      <c r="V306" s="165" t="s">
        <v>55</v>
      </c>
      <c r="W306" s="165" t="s">
        <v>55</v>
      </c>
      <c r="X306" s="165"/>
      <c r="Y306" s="165" t="s">
        <v>55</v>
      </c>
      <c r="Z306" s="165" t="s">
        <v>32</v>
      </c>
      <c r="AA306" s="165" t="s">
        <v>35</v>
      </c>
      <c r="AB306" s="165" t="s">
        <v>56</v>
      </c>
      <c r="AC306" s="165" t="s">
        <v>55</v>
      </c>
      <c r="AD306" s="165" t="s">
        <v>56</v>
      </c>
      <c r="AE306" s="165" t="s">
        <v>55</v>
      </c>
      <c r="AF306" s="165" t="s">
        <v>56</v>
      </c>
      <c r="AG306" s="165" t="s">
        <v>55</v>
      </c>
      <c r="AH306" s="165" t="s">
        <v>55</v>
      </c>
      <c r="AI306" s="165" t="s">
        <v>55</v>
      </c>
      <c r="AJ306" s="165" t="s">
        <v>55</v>
      </c>
      <c r="AK306" s="165" t="s">
        <v>55</v>
      </c>
      <c r="AL306" s="165" t="s">
        <v>56</v>
      </c>
      <c r="AM306" s="165" t="s">
        <v>55</v>
      </c>
      <c r="AN306" s="165" t="s">
        <v>56</v>
      </c>
      <c r="AO306" s="165" t="s">
        <v>55</v>
      </c>
      <c r="AP306" s="165" t="s">
        <v>56</v>
      </c>
      <c r="AQ306" s="165" t="s">
        <v>56</v>
      </c>
      <c r="AR306" s="165" t="s">
        <v>55</v>
      </c>
      <c r="AS306" s="165" t="s">
        <v>56</v>
      </c>
      <c r="AT306" s="165" t="s">
        <v>56</v>
      </c>
      <c r="AU306" s="165" t="s">
        <v>55</v>
      </c>
      <c r="AV306" s="165" t="s">
        <v>55</v>
      </c>
      <c r="AW306" s="181"/>
      <c r="AX306" s="181"/>
      <c r="AY306" s="181"/>
      <c r="AZ306" s="181"/>
      <c r="BA306" s="181"/>
      <c r="BB306" s="181"/>
      <c r="BC306" s="181"/>
      <c r="BD306" s="181"/>
      <c r="BE306" s="181"/>
      <c r="BF306" s="181"/>
      <c r="BG306" s="181"/>
      <c r="BH306" s="181"/>
      <c r="BI306" s="181"/>
      <c r="BJ306" s="181"/>
      <c r="BK306" s="181"/>
      <c r="BL306" s="181"/>
      <c r="BM306" s="181"/>
      <c r="BN306" s="181"/>
      <c r="BO306" s="181"/>
      <c r="BP306" s="181"/>
      <c r="BQ306" s="181"/>
      <c r="BR306" s="181"/>
      <c r="BS306" s="181"/>
      <c r="BT306" s="181"/>
      <c r="BU306" s="181"/>
      <c r="BV306" s="181"/>
      <c r="BW306" s="181"/>
      <c r="BX306" s="181"/>
      <c r="BY306" s="181"/>
      <c r="BZ306" s="181"/>
      <c r="CA306" s="181"/>
      <c r="CB306" s="181"/>
      <c r="CC306" s="181"/>
      <c r="CD306" s="181"/>
      <c r="CE306" s="181"/>
      <c r="CF306" s="181"/>
      <c r="CG306" s="181"/>
      <c r="CH306" s="181"/>
      <c r="CI306" s="181"/>
      <c r="CJ306" s="181"/>
      <c r="CK306" s="181"/>
      <c r="CL306" s="181"/>
      <c r="CM306" s="181"/>
      <c r="CN306" s="181"/>
      <c r="CO306" s="181"/>
      <c r="CP306" s="181"/>
      <c r="CQ306" s="181"/>
      <c r="CR306" s="181"/>
      <c r="CS306" s="181"/>
      <c r="CT306" s="181"/>
      <c r="CU306" s="181"/>
      <c r="CV306" s="181"/>
      <c r="CW306" s="181"/>
      <c r="CX306" s="181"/>
      <c r="CY306" s="181"/>
      <c r="CZ306" s="181"/>
      <c r="DA306" s="181"/>
      <c r="DB306" s="181"/>
      <c r="DC306" s="181"/>
      <c r="DD306" s="181"/>
      <c r="DE306" s="181"/>
      <c r="DF306" s="181"/>
      <c r="DG306" s="181"/>
      <c r="DH306" s="181"/>
      <c r="DI306" s="181"/>
      <c r="DJ306" s="181"/>
      <c r="DK306" s="181"/>
      <c r="DL306" s="181"/>
      <c r="DM306" s="181"/>
      <c r="DN306" s="181"/>
      <c r="DO306" s="181"/>
      <c r="DP306" s="181"/>
      <c r="DQ306" s="181"/>
      <c r="DR306" s="181"/>
      <c r="DS306" s="181"/>
      <c r="DT306" s="181"/>
      <c r="DU306" s="181"/>
      <c r="DV306" s="181"/>
      <c r="DW306" s="181"/>
      <c r="DX306" s="181"/>
      <c r="DY306" s="181"/>
      <c r="DZ306" s="181"/>
      <c r="EA306" s="181"/>
      <c r="EB306" s="181"/>
      <c r="EC306" s="181"/>
      <c r="ED306" s="181"/>
      <c r="EE306" s="181"/>
      <c r="EF306" s="181"/>
      <c r="EG306" s="181"/>
      <c r="EH306" s="181"/>
      <c r="EI306" s="181"/>
      <c r="EJ306" s="181"/>
      <c r="EK306" s="181"/>
      <c r="EL306" s="181"/>
      <c r="EM306" s="181"/>
      <c r="EN306" s="181"/>
      <c r="EO306" s="181"/>
      <c r="EP306" s="181"/>
      <c r="EQ306" s="181"/>
      <c r="ER306" s="181"/>
      <c r="ES306" s="181"/>
      <c r="ET306" s="181"/>
      <c r="EU306" s="181"/>
      <c r="EV306" s="181"/>
      <c r="EW306" s="181"/>
      <c r="EX306" s="181"/>
      <c r="EY306" s="181"/>
      <c r="EZ306" s="181"/>
      <c r="FA306" s="181"/>
      <c r="FB306" s="181"/>
      <c r="FC306" s="181"/>
      <c r="FD306" s="181"/>
      <c r="FE306" s="181"/>
      <c r="FF306" s="181"/>
      <c r="FG306" s="181"/>
      <c r="FH306" s="181"/>
      <c r="FI306" s="181"/>
      <c r="FJ306" s="181"/>
      <c r="FK306" s="181"/>
      <c r="FL306" s="181"/>
      <c r="FM306" s="181"/>
      <c r="FN306" s="181"/>
      <c r="FO306" s="181"/>
      <c r="FP306" s="181"/>
      <c r="FQ306" s="181"/>
      <c r="FR306" s="181"/>
      <c r="FS306" s="181"/>
      <c r="FT306" s="181"/>
      <c r="FU306" s="181"/>
      <c r="FV306" s="181"/>
      <c r="FW306" s="181"/>
      <c r="FX306" s="181"/>
      <c r="FY306" s="181"/>
      <c r="FZ306" s="181"/>
      <c r="GA306" s="181"/>
      <c r="GB306" s="181"/>
      <c r="GC306" s="181"/>
      <c r="GD306" s="181"/>
      <c r="GE306" s="181"/>
      <c r="GF306" s="181"/>
      <c r="GG306" s="181"/>
      <c r="GH306" s="181"/>
      <c r="GI306" s="181"/>
      <c r="GJ306" s="181"/>
      <c r="GK306" s="181"/>
      <c r="GL306" s="181"/>
      <c r="GM306" s="181"/>
      <c r="GN306" s="181"/>
      <c r="GO306" s="181"/>
      <c r="GP306" s="181"/>
      <c r="GQ306" s="181"/>
      <c r="GR306" s="181"/>
      <c r="GS306" s="181"/>
      <c r="GT306" s="181"/>
      <c r="GU306" s="181"/>
      <c r="GV306" s="181"/>
      <c r="GW306" s="181"/>
      <c r="GX306" s="181"/>
      <c r="GY306" s="181"/>
      <c r="GZ306" s="181"/>
      <c r="HA306" s="181"/>
      <c r="HB306" s="181"/>
      <c r="HC306" s="181"/>
      <c r="HD306" s="181"/>
      <c r="HE306" s="181"/>
      <c r="HF306" s="181"/>
      <c r="HG306" s="181"/>
      <c r="HH306" s="181"/>
      <c r="HI306" s="181"/>
      <c r="HJ306" s="181"/>
      <c r="HK306" s="181"/>
      <c r="HL306" s="181"/>
      <c r="HM306" s="181"/>
      <c r="HN306" s="181"/>
      <c r="HO306" s="181"/>
      <c r="HP306" s="181"/>
      <c r="HQ306" s="181"/>
      <c r="HR306" s="181"/>
      <c r="HS306" s="181"/>
      <c r="HT306" s="181"/>
      <c r="HU306" s="181"/>
      <c r="HV306" s="181"/>
      <c r="HW306" s="181"/>
      <c r="HX306" s="181"/>
      <c r="HY306" s="181"/>
      <c r="HZ306" s="181"/>
      <c r="IA306" s="181"/>
      <c r="IB306" s="181"/>
      <c r="IC306" s="181"/>
      <c r="ID306" s="181"/>
      <c r="IE306" s="181"/>
      <c r="IF306" s="181"/>
      <c r="IG306" s="181"/>
      <c r="IH306" s="181"/>
      <c r="II306" s="181"/>
      <c r="IJ306" s="181"/>
      <c r="IK306" s="181"/>
      <c r="IL306" s="181"/>
      <c r="IM306" s="181"/>
      <c r="IN306" s="181"/>
      <c r="IO306" s="181"/>
      <c r="IP306" s="181"/>
      <c r="IQ306" s="181"/>
      <c r="IR306" s="181"/>
      <c r="IS306" s="181"/>
      <c r="IT306" s="181"/>
      <c r="IU306" s="181"/>
      <c r="IV306" s="181"/>
      <c r="IW306" s="181"/>
      <c r="IX306" s="181"/>
      <c r="IY306" s="181"/>
      <c r="IZ306" s="181"/>
      <c r="JA306" s="181"/>
      <c r="JB306" s="181"/>
      <c r="JC306" s="181"/>
      <c r="JD306" s="181"/>
      <c r="JE306" s="181"/>
      <c r="JF306" s="181"/>
      <c r="JG306" s="181"/>
      <c r="JH306" s="181"/>
      <c r="JI306" s="181"/>
      <c r="JJ306" s="181"/>
      <c r="JK306" s="181"/>
      <c r="JL306" s="181"/>
      <c r="JM306" s="181"/>
      <c r="JN306" s="181"/>
      <c r="JO306" s="181"/>
      <c r="JP306" s="181"/>
      <c r="JQ306" s="181"/>
      <c r="JR306" s="181"/>
      <c r="JS306" s="181"/>
      <c r="JT306" s="181"/>
      <c r="JU306" s="181"/>
      <c r="JV306" s="181"/>
      <c r="JW306" s="181"/>
      <c r="JX306" s="181"/>
      <c r="JY306" s="181"/>
      <c r="JZ306" s="181"/>
      <c r="KA306" s="181"/>
      <c r="KB306" s="181"/>
      <c r="KC306" s="181"/>
    </row>
    <row r="307" spans="1:289" s="163" customFormat="1" ht="15.75" x14ac:dyDescent="0.25">
      <c r="A307" s="81" t="s">
        <v>439</v>
      </c>
      <c r="B307" s="195">
        <v>6</v>
      </c>
      <c r="C307" s="165" t="s">
        <v>223</v>
      </c>
      <c r="D307" s="188" t="s">
        <v>131</v>
      </c>
      <c r="E307" s="197">
        <v>10000</v>
      </c>
      <c r="F307" s="197">
        <v>3910455600</v>
      </c>
      <c r="G307" s="197">
        <v>9750</v>
      </c>
      <c r="H307" s="167" t="s">
        <v>61</v>
      </c>
      <c r="I307" s="167" t="s">
        <v>173</v>
      </c>
      <c r="J307" s="165">
        <v>2</v>
      </c>
      <c r="K307" s="194">
        <v>57221</v>
      </c>
      <c r="L307" s="194">
        <v>74693</v>
      </c>
      <c r="M307" s="193">
        <v>27.51</v>
      </c>
      <c r="N307" s="193">
        <v>35.909999999999997</v>
      </c>
      <c r="O307" s="193"/>
      <c r="P307" s="193"/>
      <c r="Q307" s="165">
        <v>10</v>
      </c>
      <c r="R307" s="165">
        <v>40</v>
      </c>
      <c r="S307" s="165"/>
      <c r="T307" s="165" t="s">
        <v>28</v>
      </c>
      <c r="U307" s="165" t="s">
        <v>56</v>
      </c>
      <c r="V307" s="165" t="s">
        <v>55</v>
      </c>
      <c r="W307" s="165" t="s">
        <v>55</v>
      </c>
      <c r="X307" s="165" t="s">
        <v>38</v>
      </c>
      <c r="Y307" s="165" t="s">
        <v>55</v>
      </c>
      <c r="Z307" s="165" t="s">
        <v>32</v>
      </c>
      <c r="AA307" s="165" t="s">
        <v>35</v>
      </c>
      <c r="AB307" s="165" t="s">
        <v>56</v>
      </c>
      <c r="AC307" s="165" t="s">
        <v>56</v>
      </c>
      <c r="AD307" s="165" t="s">
        <v>56</v>
      </c>
      <c r="AE307" s="165" t="s">
        <v>56</v>
      </c>
      <c r="AF307" s="165" t="s">
        <v>56</v>
      </c>
      <c r="AG307" s="165" t="s">
        <v>56</v>
      </c>
      <c r="AH307" s="165" t="s">
        <v>56</v>
      </c>
      <c r="AI307" s="165" t="s">
        <v>56</v>
      </c>
      <c r="AJ307" s="165" t="s">
        <v>56</v>
      </c>
      <c r="AK307" s="165" t="s">
        <v>56</v>
      </c>
      <c r="AL307" s="165" t="s">
        <v>56</v>
      </c>
      <c r="AM307" s="165" t="s">
        <v>56</v>
      </c>
      <c r="AN307" s="165" t="s">
        <v>55</v>
      </c>
      <c r="AO307" s="165" t="s">
        <v>55</v>
      </c>
      <c r="AP307" s="165" t="s">
        <v>55</v>
      </c>
      <c r="AQ307" s="165" t="s">
        <v>56</v>
      </c>
      <c r="AR307" s="165" t="s">
        <v>55</v>
      </c>
      <c r="AS307" s="165" t="s">
        <v>56</v>
      </c>
      <c r="AT307" s="165" t="s">
        <v>56</v>
      </c>
      <c r="AU307" s="165" t="s">
        <v>55</v>
      </c>
      <c r="AV307" s="165" t="s">
        <v>55</v>
      </c>
    </row>
    <row r="308" spans="1:289" s="163" customFormat="1" ht="15.75" x14ac:dyDescent="0.25">
      <c r="A308" s="80">
        <v>2024</v>
      </c>
      <c r="B308" s="196">
        <v>6</v>
      </c>
      <c r="C308" s="190" t="s">
        <v>223</v>
      </c>
      <c r="D308" s="188" t="s">
        <v>136</v>
      </c>
      <c r="E308" s="198">
        <v>10562</v>
      </c>
      <c r="F308" s="198">
        <v>4627128500</v>
      </c>
      <c r="G308" s="198">
        <v>9528</v>
      </c>
      <c r="H308" s="176" t="s">
        <v>0</v>
      </c>
      <c r="I308" s="176" t="s">
        <v>177</v>
      </c>
      <c r="J308" s="190">
        <v>1</v>
      </c>
      <c r="K308" s="209">
        <v>73625</v>
      </c>
      <c r="L308" s="201">
        <v>101956</v>
      </c>
      <c r="M308" s="205">
        <v>35.409999999999997</v>
      </c>
      <c r="N308" s="205">
        <v>49.02</v>
      </c>
      <c r="O308" s="193" t="s">
        <v>56</v>
      </c>
      <c r="P308" s="193" t="s">
        <v>33</v>
      </c>
      <c r="Q308" s="165">
        <v>13</v>
      </c>
      <c r="R308" s="165">
        <v>40</v>
      </c>
      <c r="S308" s="165"/>
      <c r="T308" s="165" t="s">
        <v>27</v>
      </c>
      <c r="U308" s="165" t="s">
        <v>440</v>
      </c>
      <c r="V308" s="165" t="s">
        <v>55</v>
      </c>
      <c r="W308" s="165" t="s">
        <v>55</v>
      </c>
      <c r="X308" s="165" t="s">
        <v>38</v>
      </c>
      <c r="Y308" s="165" t="s">
        <v>55</v>
      </c>
      <c r="Z308" s="165"/>
      <c r="AA308" s="165" t="s">
        <v>35</v>
      </c>
      <c r="AB308" s="165" t="s">
        <v>55</v>
      </c>
      <c r="AC308" s="165" t="s">
        <v>55</v>
      </c>
      <c r="AD308" s="165" t="s">
        <v>55</v>
      </c>
      <c r="AE308" s="165" t="s">
        <v>55</v>
      </c>
      <c r="AF308" s="165" t="s">
        <v>55</v>
      </c>
      <c r="AG308" s="165" t="s">
        <v>55</v>
      </c>
      <c r="AH308" s="165" t="s">
        <v>55</v>
      </c>
      <c r="AI308" s="165" t="s">
        <v>55</v>
      </c>
      <c r="AJ308" s="165" t="s">
        <v>55</v>
      </c>
      <c r="AK308" s="165" t="s">
        <v>55</v>
      </c>
      <c r="AL308" s="165" t="s">
        <v>55</v>
      </c>
      <c r="AM308" s="165" t="s">
        <v>56</v>
      </c>
      <c r="AN308" s="165" t="s">
        <v>55</v>
      </c>
      <c r="AO308" s="165" t="s">
        <v>55</v>
      </c>
      <c r="AP308" s="165" t="s">
        <v>55</v>
      </c>
      <c r="AQ308" s="165" t="s">
        <v>55</v>
      </c>
      <c r="AR308" s="165" t="s">
        <v>55</v>
      </c>
      <c r="AS308" s="165" t="s">
        <v>56</v>
      </c>
      <c r="AT308" s="165" t="s">
        <v>55</v>
      </c>
      <c r="AU308" s="165" t="s">
        <v>55</v>
      </c>
      <c r="AV308" s="165" t="s">
        <v>55</v>
      </c>
    </row>
    <row r="309" spans="1:289" s="162" customFormat="1" ht="15.75" x14ac:dyDescent="0.25">
      <c r="A309" s="81">
        <v>2024</v>
      </c>
      <c r="B309" s="196">
        <v>6</v>
      </c>
      <c r="C309" s="190" t="s">
        <v>223</v>
      </c>
      <c r="D309" s="188" t="s">
        <v>136</v>
      </c>
      <c r="E309" s="198">
        <v>10562</v>
      </c>
      <c r="F309" s="198">
        <v>4627128500</v>
      </c>
      <c r="G309" s="198">
        <v>9528</v>
      </c>
      <c r="H309" s="176" t="s">
        <v>234</v>
      </c>
      <c r="I309" s="176" t="s">
        <v>173</v>
      </c>
      <c r="J309" s="190">
        <v>2</v>
      </c>
      <c r="K309" s="209">
        <v>54678</v>
      </c>
      <c r="L309" s="201">
        <v>75699</v>
      </c>
      <c r="M309" s="205">
        <v>28.04</v>
      </c>
      <c r="N309" s="205">
        <v>38.82</v>
      </c>
      <c r="O309" s="205" t="s">
        <v>56</v>
      </c>
      <c r="P309" s="205" t="s">
        <v>33</v>
      </c>
      <c r="Q309" s="190">
        <v>13</v>
      </c>
      <c r="R309" s="190">
        <v>37.5</v>
      </c>
      <c r="S309" s="190" t="s">
        <v>262</v>
      </c>
      <c r="T309" s="190" t="s">
        <v>28</v>
      </c>
      <c r="U309" s="190" t="s">
        <v>440</v>
      </c>
      <c r="V309" s="190" t="s">
        <v>55</v>
      </c>
      <c r="W309" s="190" t="s">
        <v>55</v>
      </c>
      <c r="X309" s="190" t="s">
        <v>31</v>
      </c>
      <c r="Y309" s="190" t="s">
        <v>55</v>
      </c>
      <c r="Z309" s="190" t="s">
        <v>32</v>
      </c>
      <c r="AA309" s="190" t="s">
        <v>35</v>
      </c>
      <c r="AB309" s="190" t="s">
        <v>56</v>
      </c>
      <c r="AC309" s="190" t="s">
        <v>56</v>
      </c>
      <c r="AD309" s="190" t="s">
        <v>56</v>
      </c>
      <c r="AE309" s="190" t="s">
        <v>56</v>
      </c>
      <c r="AF309" s="190" t="s">
        <v>56</v>
      </c>
      <c r="AG309" s="190" t="s">
        <v>55</v>
      </c>
      <c r="AH309" s="190" t="s">
        <v>55</v>
      </c>
      <c r="AI309" s="190" t="s">
        <v>55</v>
      </c>
      <c r="AJ309" s="190" t="s">
        <v>55</v>
      </c>
      <c r="AK309" s="190" t="s">
        <v>55</v>
      </c>
      <c r="AL309" s="190" t="s">
        <v>55</v>
      </c>
      <c r="AM309" s="190" t="s">
        <v>55</v>
      </c>
      <c r="AN309" s="190" t="s">
        <v>56</v>
      </c>
      <c r="AO309" s="190" t="s">
        <v>55</v>
      </c>
      <c r="AP309" s="190" t="s">
        <v>56</v>
      </c>
      <c r="AQ309" s="190" t="s">
        <v>56</v>
      </c>
      <c r="AR309" s="190" t="s">
        <v>55</v>
      </c>
      <c r="AS309" s="190" t="s">
        <v>56</v>
      </c>
      <c r="AT309" s="190" t="s">
        <v>56</v>
      </c>
      <c r="AU309" s="190" t="s">
        <v>56</v>
      </c>
      <c r="AV309" s="190" t="s">
        <v>56</v>
      </c>
      <c r="AW309" s="163"/>
      <c r="AX309" s="163"/>
      <c r="AY309" s="163"/>
      <c r="AZ309" s="163"/>
      <c r="BA309" s="163"/>
    </row>
    <row r="310" spans="1:289" s="162" customFormat="1" ht="15.75" x14ac:dyDescent="0.25">
      <c r="A310" s="81" t="s">
        <v>439</v>
      </c>
      <c r="B310" s="195">
        <v>7</v>
      </c>
      <c r="C310" s="165" t="s">
        <v>223</v>
      </c>
      <c r="D310" s="188" t="s">
        <v>206</v>
      </c>
      <c r="E310" s="197">
        <v>32938</v>
      </c>
      <c r="F310" s="197">
        <v>7290540300</v>
      </c>
      <c r="G310" s="197">
        <v>34371</v>
      </c>
      <c r="H310" s="191" t="s">
        <v>0</v>
      </c>
      <c r="I310" s="167" t="s">
        <v>177</v>
      </c>
      <c r="J310" s="165">
        <v>1</v>
      </c>
      <c r="K310" s="207">
        <v>97947</v>
      </c>
      <c r="L310" s="199">
        <v>127795</v>
      </c>
      <c r="M310" s="204">
        <v>47.09</v>
      </c>
      <c r="N310" s="204">
        <v>61.44</v>
      </c>
      <c r="O310" s="205"/>
      <c r="P310" s="205"/>
      <c r="Q310" s="190">
        <v>13</v>
      </c>
      <c r="R310" s="190">
        <v>37.5</v>
      </c>
      <c r="S310" s="190" t="s">
        <v>262</v>
      </c>
      <c r="T310" s="190" t="s">
        <v>29</v>
      </c>
      <c r="U310" s="190"/>
      <c r="V310" s="190" t="s">
        <v>262</v>
      </c>
      <c r="W310" s="190" t="s">
        <v>262</v>
      </c>
      <c r="X310" s="190"/>
      <c r="Y310" s="190" t="s">
        <v>262</v>
      </c>
      <c r="Z310" s="190" t="s">
        <v>32</v>
      </c>
      <c r="AA310" s="190" t="s">
        <v>35</v>
      </c>
      <c r="AB310" s="190"/>
      <c r="AC310" s="190"/>
      <c r="AD310" s="190"/>
      <c r="AE310" s="190"/>
      <c r="AF310" s="190"/>
      <c r="AG310" s="190" t="s">
        <v>56</v>
      </c>
      <c r="AH310" s="190" t="s">
        <v>55</v>
      </c>
      <c r="AI310" s="190" t="s">
        <v>55</v>
      </c>
      <c r="AJ310" s="190" t="s">
        <v>55</v>
      </c>
      <c r="AK310" s="190" t="s">
        <v>55</v>
      </c>
      <c r="AL310" s="190"/>
      <c r="AM310" s="190" t="s">
        <v>55</v>
      </c>
      <c r="AN310" s="190"/>
      <c r="AO310" s="190" t="s">
        <v>55</v>
      </c>
      <c r="AP310" s="190" t="s">
        <v>55</v>
      </c>
      <c r="AQ310" s="190"/>
      <c r="AR310" s="190" t="s">
        <v>55</v>
      </c>
      <c r="AS310" s="190"/>
      <c r="AT310" s="190"/>
      <c r="AU310" s="190" t="s">
        <v>56</v>
      </c>
      <c r="AV310" s="190" t="s">
        <v>55</v>
      </c>
      <c r="AW310" s="163"/>
      <c r="AX310" s="163"/>
      <c r="AY310" s="163"/>
      <c r="AZ310" s="163"/>
      <c r="BA310" s="163"/>
    </row>
    <row r="311" spans="1:289" s="162" customFormat="1" ht="15.75" x14ac:dyDescent="0.25">
      <c r="A311" s="81" t="s">
        <v>439</v>
      </c>
      <c r="B311" s="195">
        <v>7</v>
      </c>
      <c r="C311" s="165" t="s">
        <v>223</v>
      </c>
      <c r="D311" s="188" t="s">
        <v>206</v>
      </c>
      <c r="E311" s="197">
        <v>32938</v>
      </c>
      <c r="F311" s="197">
        <v>7290540300</v>
      </c>
      <c r="G311" s="197">
        <v>34371</v>
      </c>
      <c r="H311" s="191" t="s">
        <v>57</v>
      </c>
      <c r="I311" s="167" t="s">
        <v>177</v>
      </c>
      <c r="J311" s="165">
        <v>1</v>
      </c>
      <c r="K311" s="207">
        <v>67184</v>
      </c>
      <c r="L311" s="199">
        <v>87672</v>
      </c>
      <c r="M311" s="204">
        <v>32.299999999999997</v>
      </c>
      <c r="N311" s="204">
        <v>42.15</v>
      </c>
      <c r="O311" s="204"/>
      <c r="P311" s="204"/>
      <c r="Q311" s="165">
        <v>11</v>
      </c>
      <c r="R311" s="165">
        <v>40</v>
      </c>
      <c r="S311" s="165" t="s">
        <v>55</v>
      </c>
      <c r="T311" s="168" t="s">
        <v>27</v>
      </c>
      <c r="U311" s="165"/>
      <c r="V311" s="165" t="s">
        <v>55</v>
      </c>
      <c r="W311" s="165" t="s">
        <v>55</v>
      </c>
      <c r="X311" s="165" t="s">
        <v>38</v>
      </c>
      <c r="Y311" s="165" t="s">
        <v>55</v>
      </c>
      <c r="Z311" s="165" t="s">
        <v>38</v>
      </c>
      <c r="AA311" s="165" t="s">
        <v>35</v>
      </c>
      <c r="AB311" s="165" t="s">
        <v>55</v>
      </c>
      <c r="AC311" s="165" t="s">
        <v>55</v>
      </c>
      <c r="AD311" s="165" t="s">
        <v>55</v>
      </c>
      <c r="AE311" s="165" t="s">
        <v>55</v>
      </c>
      <c r="AF311" s="165"/>
      <c r="AG311" s="165" t="s">
        <v>55</v>
      </c>
      <c r="AH311" s="165" t="s">
        <v>55</v>
      </c>
      <c r="AI311" s="165" t="s">
        <v>55</v>
      </c>
      <c r="AJ311" s="165" t="s">
        <v>55</v>
      </c>
      <c r="AK311" s="165" t="s">
        <v>55</v>
      </c>
      <c r="AL311" s="165" t="s">
        <v>55</v>
      </c>
      <c r="AM311" s="165" t="s">
        <v>55</v>
      </c>
      <c r="AN311" s="165" t="s">
        <v>55</v>
      </c>
      <c r="AO311" s="165" t="s">
        <v>55</v>
      </c>
      <c r="AP311" s="165" t="s">
        <v>38</v>
      </c>
      <c r="AQ311" s="165" t="s">
        <v>55</v>
      </c>
      <c r="AR311" s="165" t="s">
        <v>55</v>
      </c>
      <c r="AS311" s="165" t="s">
        <v>55</v>
      </c>
      <c r="AT311" s="165" t="s">
        <v>55</v>
      </c>
      <c r="AU311" s="165" t="s">
        <v>55</v>
      </c>
      <c r="AV311" s="165" t="s">
        <v>55</v>
      </c>
      <c r="AW311" s="166"/>
      <c r="AX311" s="166"/>
      <c r="AY311" s="166"/>
      <c r="AZ311" s="166"/>
      <c r="BA311" s="166"/>
      <c r="BB311" s="166"/>
      <c r="BC311" s="166"/>
      <c r="BD311" s="166"/>
      <c r="BE311" s="166"/>
    </row>
    <row r="312" spans="1:289" s="162" customFormat="1" ht="15.75" x14ac:dyDescent="0.25">
      <c r="A312" s="81" t="s">
        <v>439</v>
      </c>
      <c r="B312" s="195">
        <v>7</v>
      </c>
      <c r="C312" s="165" t="s">
        <v>223</v>
      </c>
      <c r="D312" s="188" t="s">
        <v>206</v>
      </c>
      <c r="E312" s="197">
        <v>32938</v>
      </c>
      <c r="F312" s="197">
        <v>7290540300</v>
      </c>
      <c r="G312" s="197">
        <v>34371</v>
      </c>
      <c r="H312" s="191" t="s">
        <v>367</v>
      </c>
      <c r="I312" s="167" t="s">
        <v>173</v>
      </c>
      <c r="J312" s="165">
        <v>2</v>
      </c>
      <c r="K312" s="207">
        <v>46241</v>
      </c>
      <c r="L312" s="199">
        <v>60053</v>
      </c>
      <c r="M312" s="204">
        <v>22.14</v>
      </c>
      <c r="N312" s="204">
        <v>28.76</v>
      </c>
      <c r="O312" s="204"/>
      <c r="P312" s="204"/>
      <c r="Q312" s="165">
        <v>11</v>
      </c>
      <c r="R312" s="165">
        <v>40</v>
      </c>
      <c r="S312" s="165" t="s">
        <v>55</v>
      </c>
      <c r="T312" s="168" t="s">
        <v>28</v>
      </c>
      <c r="U312" s="165"/>
      <c r="V312" s="165" t="s">
        <v>55</v>
      </c>
      <c r="W312" s="165" t="s">
        <v>55</v>
      </c>
      <c r="X312" s="165" t="s">
        <v>38</v>
      </c>
      <c r="Y312" s="165" t="s">
        <v>55</v>
      </c>
      <c r="Z312" s="165" t="s">
        <v>38</v>
      </c>
      <c r="AA312" s="165" t="s">
        <v>35</v>
      </c>
      <c r="AB312" s="165"/>
      <c r="AC312" s="165" t="s">
        <v>55</v>
      </c>
      <c r="AD312" s="165"/>
      <c r="AE312" s="165" t="s">
        <v>55</v>
      </c>
      <c r="AF312" s="165"/>
      <c r="AG312" s="165" t="s">
        <v>38</v>
      </c>
      <c r="AH312" s="165" t="s">
        <v>55</v>
      </c>
      <c r="AI312" s="165" t="s">
        <v>55</v>
      </c>
      <c r="AJ312" s="165" t="s">
        <v>55</v>
      </c>
      <c r="AK312" s="165"/>
      <c r="AL312" s="165"/>
      <c r="AM312" s="165"/>
      <c r="AN312" s="165"/>
      <c r="AO312" s="165" t="s">
        <v>55</v>
      </c>
      <c r="AP312" s="165" t="s">
        <v>55</v>
      </c>
      <c r="AQ312" s="165" t="s">
        <v>55</v>
      </c>
      <c r="AR312" s="165" t="s">
        <v>55</v>
      </c>
      <c r="AS312" s="165" t="s">
        <v>55</v>
      </c>
      <c r="AT312" s="165"/>
      <c r="AU312" s="165" t="s">
        <v>55</v>
      </c>
      <c r="AV312" s="165" t="s">
        <v>55</v>
      </c>
      <c r="AW312" s="166"/>
      <c r="AX312" s="166"/>
      <c r="AY312" s="166"/>
      <c r="AZ312" s="166"/>
      <c r="BA312" s="166"/>
      <c r="BB312" s="166"/>
      <c r="BC312" s="166"/>
      <c r="BD312" s="166"/>
      <c r="BE312" s="166"/>
    </row>
    <row r="313" spans="1:289" s="162" customFormat="1" ht="15.75" x14ac:dyDescent="0.25">
      <c r="A313" s="81" t="s">
        <v>439</v>
      </c>
      <c r="B313" s="195">
        <v>7</v>
      </c>
      <c r="C313" s="165" t="s">
        <v>223</v>
      </c>
      <c r="D313" s="188" t="s">
        <v>206</v>
      </c>
      <c r="E313" s="197">
        <v>32938</v>
      </c>
      <c r="F313" s="197">
        <v>7290540300</v>
      </c>
      <c r="G313" s="197">
        <v>34371</v>
      </c>
      <c r="H313" s="191" t="s">
        <v>141</v>
      </c>
      <c r="I313" s="167" t="s">
        <v>173</v>
      </c>
      <c r="J313" s="165">
        <v>2</v>
      </c>
      <c r="K313" s="207">
        <v>42268</v>
      </c>
      <c r="L313" s="199">
        <v>54757</v>
      </c>
      <c r="M313" s="204">
        <v>20.239999999999998</v>
      </c>
      <c r="N313" s="204">
        <v>26.22</v>
      </c>
      <c r="O313" s="204"/>
      <c r="P313" s="204"/>
      <c r="Q313" s="190">
        <v>11</v>
      </c>
      <c r="R313" s="190">
        <v>40</v>
      </c>
      <c r="S313" s="190"/>
      <c r="T313" s="183" t="s">
        <v>27</v>
      </c>
      <c r="U313" s="190" t="s">
        <v>38</v>
      </c>
      <c r="V313" s="190" t="s">
        <v>55</v>
      </c>
      <c r="W313" s="190" t="s">
        <v>55</v>
      </c>
      <c r="X313" s="190" t="s">
        <v>31</v>
      </c>
      <c r="Y313" s="190" t="s">
        <v>55</v>
      </c>
      <c r="Z313" s="190" t="s">
        <v>38</v>
      </c>
      <c r="AA313" s="190" t="s">
        <v>35</v>
      </c>
      <c r="AB313" s="190" t="s">
        <v>55</v>
      </c>
      <c r="AC313" s="190" t="s">
        <v>55</v>
      </c>
      <c r="AD313" s="190" t="s">
        <v>55</v>
      </c>
      <c r="AE313" s="190" t="s">
        <v>55</v>
      </c>
      <c r="AF313" s="190" t="s">
        <v>55</v>
      </c>
      <c r="AG313" s="190" t="s">
        <v>55</v>
      </c>
      <c r="AH313" s="190" t="s">
        <v>38</v>
      </c>
      <c r="AI313" s="190" t="s">
        <v>55</v>
      </c>
      <c r="AJ313" s="190" t="s">
        <v>55</v>
      </c>
      <c r="AK313" s="190" t="s">
        <v>55</v>
      </c>
      <c r="AL313" s="190" t="s">
        <v>55</v>
      </c>
      <c r="AM313" s="190"/>
      <c r="AN313" s="190" t="s">
        <v>55</v>
      </c>
      <c r="AO313" s="190" t="s">
        <v>55</v>
      </c>
      <c r="AP313" s="190" t="s">
        <v>55</v>
      </c>
      <c r="AQ313" s="190" t="s">
        <v>55</v>
      </c>
      <c r="AR313" s="190" t="s">
        <v>55</v>
      </c>
      <c r="AS313" s="190"/>
      <c r="AT313" s="190" t="s">
        <v>55</v>
      </c>
      <c r="AU313" s="190" t="s">
        <v>38</v>
      </c>
      <c r="AV313" s="190" t="s">
        <v>55</v>
      </c>
      <c r="AW313" s="166"/>
      <c r="AX313" s="166"/>
      <c r="AY313" s="166"/>
      <c r="AZ313" s="166"/>
      <c r="BA313" s="166"/>
      <c r="BB313" s="166"/>
      <c r="BC313" s="166"/>
      <c r="BD313" s="166"/>
      <c r="BE313" s="166"/>
      <c r="BF313" s="166"/>
      <c r="BG313" s="166"/>
      <c r="BH313" s="166"/>
      <c r="BI313" s="166"/>
      <c r="BJ313" s="166"/>
      <c r="BK313" s="166"/>
      <c r="BL313" s="166"/>
      <c r="BM313" s="166"/>
      <c r="BN313" s="166"/>
      <c r="BO313" s="166"/>
      <c r="BP313" s="166"/>
      <c r="BQ313" s="166"/>
      <c r="BR313" s="166"/>
      <c r="BS313" s="166"/>
      <c r="BT313" s="166"/>
      <c r="BU313" s="166"/>
      <c r="BV313" s="166"/>
      <c r="BW313" s="166"/>
      <c r="BX313" s="166"/>
      <c r="BY313" s="166"/>
      <c r="BZ313" s="166"/>
      <c r="CA313" s="166"/>
      <c r="CB313" s="166"/>
      <c r="CC313" s="166"/>
      <c r="CD313" s="166"/>
      <c r="CE313" s="166"/>
      <c r="CF313" s="166"/>
      <c r="CG313" s="166"/>
      <c r="CH313" s="166"/>
      <c r="CI313" s="166"/>
      <c r="CJ313" s="166"/>
      <c r="CK313" s="166"/>
      <c r="CL313" s="166"/>
      <c r="CM313" s="166"/>
      <c r="CN313" s="166"/>
      <c r="CO313" s="166"/>
      <c r="CP313" s="166"/>
      <c r="CQ313" s="166"/>
      <c r="CR313" s="166"/>
      <c r="CS313" s="166"/>
      <c r="CT313" s="166"/>
      <c r="CU313" s="166"/>
      <c r="CV313" s="166"/>
      <c r="CW313" s="166"/>
      <c r="CX313" s="166"/>
      <c r="CY313" s="166"/>
      <c r="CZ313" s="166"/>
      <c r="DA313" s="166"/>
      <c r="DB313" s="166"/>
      <c r="DC313" s="166"/>
      <c r="DD313" s="166"/>
      <c r="DE313" s="166"/>
      <c r="DF313" s="166"/>
      <c r="DG313" s="166"/>
      <c r="DH313" s="166"/>
      <c r="DI313" s="166"/>
      <c r="DJ313" s="166"/>
      <c r="DK313" s="166"/>
      <c r="DL313" s="166"/>
      <c r="DM313" s="166"/>
      <c r="DN313" s="166"/>
      <c r="DO313" s="166"/>
      <c r="DP313" s="166"/>
      <c r="DQ313" s="166"/>
      <c r="DR313" s="166"/>
      <c r="DS313" s="166"/>
      <c r="DT313" s="166"/>
      <c r="DU313" s="166"/>
      <c r="DV313" s="166"/>
      <c r="DW313" s="166"/>
      <c r="DX313" s="166"/>
      <c r="DY313" s="166"/>
      <c r="DZ313" s="166"/>
      <c r="EA313" s="166"/>
      <c r="EB313" s="166"/>
      <c r="EC313" s="166"/>
      <c r="ED313" s="166"/>
      <c r="EE313" s="166"/>
      <c r="EF313" s="166"/>
      <c r="EG313" s="166"/>
      <c r="EH313" s="166"/>
      <c r="EI313" s="166"/>
      <c r="EJ313" s="166"/>
      <c r="EK313" s="166"/>
      <c r="EL313" s="166"/>
      <c r="EM313" s="166"/>
      <c r="EN313" s="166"/>
      <c r="EO313" s="166"/>
      <c r="EP313" s="166"/>
      <c r="EQ313" s="166"/>
      <c r="ER313" s="166"/>
      <c r="ES313" s="166"/>
      <c r="ET313" s="166"/>
      <c r="EU313" s="166"/>
      <c r="EV313" s="166"/>
      <c r="EW313" s="166"/>
      <c r="EX313" s="166"/>
      <c r="EY313" s="166"/>
      <c r="EZ313" s="166"/>
      <c r="FA313" s="166"/>
      <c r="FB313" s="166"/>
      <c r="FC313" s="166"/>
      <c r="FD313" s="166"/>
      <c r="FE313" s="166"/>
      <c r="FF313" s="166"/>
      <c r="FG313" s="166"/>
      <c r="FH313" s="166"/>
      <c r="FI313" s="166"/>
      <c r="FJ313" s="166"/>
      <c r="FK313" s="166"/>
      <c r="FL313" s="166"/>
      <c r="FM313" s="166"/>
      <c r="FN313" s="166"/>
      <c r="FO313" s="166"/>
      <c r="FP313" s="166"/>
      <c r="FQ313" s="166"/>
      <c r="FR313" s="166"/>
      <c r="FS313" s="166"/>
      <c r="FT313" s="166"/>
      <c r="FU313" s="166"/>
      <c r="FV313" s="166"/>
      <c r="FW313" s="166"/>
      <c r="FX313" s="166"/>
      <c r="FY313" s="166"/>
      <c r="FZ313" s="166"/>
      <c r="GA313" s="166"/>
      <c r="GB313" s="166"/>
      <c r="GC313" s="166"/>
      <c r="GD313" s="166"/>
      <c r="GE313" s="166"/>
      <c r="GF313" s="166"/>
      <c r="GG313" s="166"/>
      <c r="GH313" s="166"/>
      <c r="GI313" s="166"/>
      <c r="GJ313" s="166"/>
      <c r="GK313" s="166"/>
      <c r="GL313" s="166"/>
      <c r="GM313" s="166"/>
      <c r="GN313" s="166"/>
      <c r="GO313" s="166"/>
      <c r="GP313" s="166"/>
      <c r="GQ313" s="166"/>
      <c r="GR313" s="166"/>
      <c r="GS313" s="166"/>
      <c r="GT313" s="166"/>
      <c r="GU313" s="166"/>
      <c r="GV313" s="166"/>
      <c r="GW313" s="166"/>
      <c r="GX313" s="166"/>
      <c r="GY313" s="166"/>
      <c r="GZ313" s="166"/>
      <c r="HA313" s="166"/>
      <c r="HB313" s="166"/>
      <c r="HC313" s="166"/>
      <c r="HD313" s="166"/>
      <c r="HE313" s="166"/>
      <c r="HF313" s="166"/>
      <c r="HG313" s="166"/>
      <c r="HH313" s="166"/>
      <c r="HI313" s="166"/>
      <c r="HJ313" s="166"/>
      <c r="HK313" s="166"/>
      <c r="HL313" s="166"/>
      <c r="HM313" s="166"/>
      <c r="HN313" s="166"/>
      <c r="HO313" s="166"/>
      <c r="HP313" s="166"/>
      <c r="HQ313" s="166"/>
      <c r="HR313" s="166"/>
      <c r="HS313" s="166"/>
      <c r="HT313" s="166"/>
      <c r="HU313" s="166"/>
      <c r="HV313" s="166"/>
      <c r="HW313" s="166"/>
      <c r="HX313" s="166"/>
      <c r="HY313" s="166"/>
      <c r="HZ313" s="166"/>
      <c r="IA313" s="166"/>
      <c r="IB313" s="166"/>
      <c r="IC313" s="166"/>
      <c r="ID313" s="166"/>
      <c r="IE313" s="166"/>
      <c r="IF313" s="166"/>
      <c r="IG313" s="166"/>
      <c r="IH313" s="166"/>
      <c r="II313" s="166"/>
      <c r="IJ313" s="166"/>
      <c r="IK313" s="166"/>
      <c r="IL313" s="166"/>
      <c r="IM313" s="166"/>
      <c r="IN313" s="166"/>
      <c r="IO313" s="166"/>
      <c r="IP313" s="166"/>
      <c r="IQ313" s="166"/>
      <c r="IR313" s="166"/>
      <c r="IS313" s="166"/>
      <c r="IT313" s="166"/>
      <c r="IU313" s="166"/>
      <c r="IV313" s="166"/>
      <c r="IW313" s="166"/>
      <c r="IX313" s="166"/>
      <c r="IY313" s="166"/>
      <c r="IZ313" s="166"/>
      <c r="JA313" s="166"/>
      <c r="JB313" s="166"/>
      <c r="JC313" s="166"/>
      <c r="JD313" s="166"/>
      <c r="JE313" s="166"/>
      <c r="JF313" s="166"/>
      <c r="JG313" s="166"/>
      <c r="JH313" s="166"/>
      <c r="JI313" s="166"/>
      <c r="JJ313" s="166"/>
      <c r="JK313" s="166"/>
      <c r="JL313" s="166"/>
      <c r="JM313" s="166"/>
      <c r="JN313" s="166"/>
      <c r="JO313" s="166"/>
      <c r="JP313" s="166"/>
      <c r="JQ313" s="166"/>
      <c r="JR313" s="166"/>
      <c r="JS313" s="166"/>
      <c r="JT313" s="166"/>
      <c r="JU313" s="166"/>
      <c r="JV313" s="166"/>
      <c r="JW313" s="166"/>
      <c r="JX313" s="166"/>
      <c r="JY313" s="166"/>
      <c r="JZ313" s="166"/>
      <c r="KA313" s="166"/>
      <c r="KB313" s="166"/>
      <c r="KC313" s="166"/>
    </row>
    <row r="314" spans="1:289" s="104" customFormat="1" ht="15.75" x14ac:dyDescent="0.25">
      <c r="A314" s="80" t="s">
        <v>439</v>
      </c>
      <c r="B314" s="107">
        <v>7</v>
      </c>
      <c r="C314" s="107" t="s">
        <v>224</v>
      </c>
      <c r="D314" s="117" t="s">
        <v>137</v>
      </c>
      <c r="E314" s="125">
        <v>6836</v>
      </c>
      <c r="F314" s="125">
        <v>2427327800</v>
      </c>
      <c r="G314" s="125">
        <v>15263</v>
      </c>
      <c r="H314" s="120" t="s">
        <v>64</v>
      </c>
      <c r="I314" s="109" t="s">
        <v>177</v>
      </c>
      <c r="J314" s="107">
        <v>1</v>
      </c>
      <c r="K314" s="131">
        <v>94237</v>
      </c>
      <c r="L314" s="127">
        <v>117796</v>
      </c>
      <c r="M314" s="129">
        <v>45.31</v>
      </c>
      <c r="N314" s="129">
        <v>56.63</v>
      </c>
      <c r="O314" s="129" t="s">
        <v>282</v>
      </c>
      <c r="P314" s="129"/>
      <c r="Q314" s="119" t="s">
        <v>70</v>
      </c>
      <c r="R314" s="119">
        <v>40</v>
      </c>
      <c r="S314" s="119" t="s">
        <v>55</v>
      </c>
      <c r="T314" s="115" t="s">
        <v>27</v>
      </c>
      <c r="U314" s="119"/>
      <c r="V314" s="119" t="s">
        <v>55</v>
      </c>
      <c r="W314" s="119" t="s">
        <v>55</v>
      </c>
      <c r="X314" s="119" t="s">
        <v>31</v>
      </c>
      <c r="Y314" s="119" t="s">
        <v>55</v>
      </c>
      <c r="Z314" s="119"/>
      <c r="AA314" s="119" t="s">
        <v>35</v>
      </c>
      <c r="AB314" s="107" t="s">
        <v>55</v>
      </c>
      <c r="AC314" s="107" t="s">
        <v>55</v>
      </c>
      <c r="AD314" s="107" t="s">
        <v>55</v>
      </c>
      <c r="AE314" s="107" t="s">
        <v>55</v>
      </c>
      <c r="AF314" s="107" t="s">
        <v>260</v>
      </c>
      <c r="AG314" s="107" t="s">
        <v>55</v>
      </c>
      <c r="AH314" s="107" t="s">
        <v>55</v>
      </c>
      <c r="AI314" s="107" t="s">
        <v>55</v>
      </c>
      <c r="AJ314" s="107" t="s">
        <v>55</v>
      </c>
      <c r="AK314" s="107" t="s">
        <v>55</v>
      </c>
      <c r="AL314" s="107" t="s">
        <v>55</v>
      </c>
      <c r="AM314" s="107" t="s">
        <v>55</v>
      </c>
      <c r="AN314" s="107" t="s">
        <v>55</v>
      </c>
      <c r="AO314" s="107" t="s">
        <v>55</v>
      </c>
      <c r="AP314" s="107" t="s">
        <v>38</v>
      </c>
      <c r="AQ314" s="107" t="s">
        <v>55</v>
      </c>
      <c r="AR314" s="107" t="s">
        <v>55</v>
      </c>
      <c r="AS314" s="107" t="s">
        <v>55</v>
      </c>
      <c r="AT314" s="107" t="s">
        <v>55</v>
      </c>
      <c r="AU314" s="107" t="s">
        <v>55</v>
      </c>
      <c r="AV314" s="107" t="s">
        <v>55</v>
      </c>
      <c r="AW314" s="108"/>
      <c r="AX314" s="108"/>
      <c r="AY314" s="108"/>
      <c r="AZ314" s="108"/>
      <c r="BA314" s="108"/>
      <c r="BB314" s="108"/>
      <c r="BC314" s="108"/>
      <c r="BD314" s="108"/>
      <c r="BE314" s="108"/>
      <c r="BF314" s="108"/>
      <c r="BG314" s="108"/>
      <c r="BH314" s="108"/>
      <c r="BI314" s="108"/>
      <c r="BJ314" s="108"/>
      <c r="BK314" s="108"/>
      <c r="BL314" s="108"/>
      <c r="BM314" s="108"/>
      <c r="BN314" s="108"/>
      <c r="BO314" s="108"/>
      <c r="BP314" s="108"/>
      <c r="BQ314" s="108"/>
      <c r="BR314" s="108"/>
      <c r="BS314" s="108"/>
      <c r="BT314" s="108"/>
      <c r="BU314" s="108"/>
      <c r="BV314" s="108"/>
      <c r="BW314" s="108"/>
      <c r="BX314" s="108"/>
      <c r="BY314" s="108"/>
      <c r="BZ314" s="108"/>
      <c r="CA314" s="108"/>
      <c r="CB314" s="108"/>
      <c r="CC314" s="108"/>
      <c r="CD314" s="108"/>
      <c r="CE314" s="108"/>
      <c r="CF314" s="108"/>
      <c r="CG314" s="108"/>
      <c r="CH314" s="108"/>
      <c r="CI314" s="108"/>
      <c r="CJ314" s="108"/>
      <c r="CK314" s="108"/>
      <c r="CL314" s="108"/>
      <c r="CM314" s="108"/>
      <c r="CN314" s="108"/>
      <c r="CO314" s="108"/>
      <c r="CP314" s="108"/>
      <c r="CQ314" s="108"/>
      <c r="CR314" s="108"/>
      <c r="CS314" s="108"/>
      <c r="CT314" s="108"/>
      <c r="CU314" s="108"/>
      <c r="CV314" s="108"/>
      <c r="CW314" s="108"/>
      <c r="CX314" s="108"/>
      <c r="CY314" s="108"/>
      <c r="CZ314" s="108"/>
      <c r="DA314" s="108"/>
      <c r="DB314" s="108"/>
      <c r="DC314" s="108"/>
      <c r="DD314" s="108"/>
      <c r="DE314" s="108"/>
      <c r="DF314" s="108"/>
      <c r="DG314" s="108"/>
      <c r="DH314" s="108"/>
      <c r="DI314" s="108"/>
      <c r="DJ314" s="108"/>
      <c r="DK314" s="108"/>
      <c r="DL314" s="108"/>
      <c r="DM314" s="108"/>
      <c r="DN314" s="108"/>
      <c r="DO314" s="108"/>
      <c r="DP314" s="108"/>
      <c r="DQ314" s="108"/>
      <c r="DR314" s="108"/>
      <c r="DS314" s="108"/>
      <c r="DT314" s="108"/>
      <c r="DU314" s="108"/>
      <c r="DV314" s="108"/>
      <c r="DW314" s="108"/>
      <c r="DX314" s="108"/>
      <c r="DY314" s="108"/>
      <c r="DZ314" s="108"/>
      <c r="EA314" s="108"/>
      <c r="EB314" s="108"/>
      <c r="EC314" s="108"/>
      <c r="ED314" s="108"/>
      <c r="EE314" s="108"/>
      <c r="EF314" s="108"/>
      <c r="EG314" s="108"/>
      <c r="EH314" s="108"/>
      <c r="EI314" s="108"/>
      <c r="EJ314" s="108"/>
      <c r="EK314" s="108"/>
      <c r="EL314" s="108"/>
      <c r="EM314" s="108"/>
      <c r="EN314" s="108"/>
      <c r="EO314" s="108"/>
      <c r="EP314" s="108"/>
      <c r="EQ314" s="108"/>
      <c r="ER314" s="108"/>
      <c r="ES314" s="108"/>
      <c r="ET314" s="108"/>
      <c r="EU314" s="108"/>
      <c r="EV314" s="108"/>
      <c r="EW314" s="108"/>
      <c r="EX314" s="108"/>
      <c r="EY314" s="108"/>
      <c r="EZ314" s="108"/>
      <c r="FA314" s="108"/>
      <c r="FB314" s="108"/>
      <c r="FC314" s="108"/>
      <c r="FD314" s="108"/>
      <c r="FE314" s="108"/>
      <c r="FF314" s="108"/>
      <c r="FG314" s="108"/>
      <c r="FH314" s="108"/>
      <c r="FI314" s="108"/>
      <c r="FJ314" s="108"/>
      <c r="FK314" s="108"/>
      <c r="FL314" s="108"/>
      <c r="FM314" s="108"/>
      <c r="FN314" s="108"/>
      <c r="FO314" s="108"/>
      <c r="FP314" s="108"/>
      <c r="FQ314" s="108"/>
      <c r="FR314" s="108"/>
      <c r="FS314" s="108"/>
      <c r="FT314" s="108"/>
      <c r="FU314" s="108"/>
      <c r="FV314" s="108"/>
      <c r="FW314" s="108"/>
      <c r="FX314" s="108"/>
      <c r="FY314" s="108"/>
      <c r="FZ314" s="108"/>
      <c r="GA314" s="108"/>
      <c r="GB314" s="108"/>
      <c r="GC314" s="108"/>
      <c r="GD314" s="108"/>
      <c r="GE314" s="108"/>
      <c r="GF314" s="108"/>
      <c r="GG314" s="108"/>
      <c r="GH314" s="108"/>
      <c r="GI314" s="108"/>
      <c r="GJ314" s="108"/>
      <c r="GK314" s="108"/>
      <c r="GL314" s="108"/>
      <c r="GM314" s="108"/>
      <c r="GN314" s="108"/>
      <c r="GO314" s="108"/>
      <c r="GP314" s="108"/>
      <c r="GQ314" s="108"/>
      <c r="GR314" s="108"/>
      <c r="GS314" s="108"/>
      <c r="GT314" s="108"/>
      <c r="GU314" s="108"/>
      <c r="GV314" s="108"/>
      <c r="GW314" s="108"/>
      <c r="GX314" s="108"/>
      <c r="GY314" s="108"/>
      <c r="GZ314" s="108"/>
      <c r="HA314" s="108"/>
      <c r="HB314" s="108"/>
      <c r="HC314" s="108"/>
      <c r="HD314" s="108"/>
      <c r="HE314" s="108"/>
      <c r="HF314" s="108"/>
      <c r="HG314" s="108"/>
      <c r="HH314" s="108"/>
      <c r="HI314" s="108"/>
      <c r="HJ314" s="108"/>
      <c r="HK314" s="108"/>
      <c r="HL314" s="108"/>
      <c r="HM314" s="108"/>
      <c r="HN314" s="108"/>
      <c r="HO314" s="108"/>
      <c r="HP314" s="108"/>
      <c r="HQ314" s="108"/>
      <c r="HR314" s="108"/>
      <c r="HS314" s="108"/>
      <c r="HT314" s="108"/>
      <c r="HU314" s="108"/>
      <c r="HV314" s="108"/>
      <c r="HW314" s="108"/>
      <c r="HX314" s="108"/>
      <c r="HY314" s="108"/>
      <c r="HZ314" s="108"/>
      <c r="IA314" s="108"/>
      <c r="IB314" s="108"/>
      <c r="IC314" s="108"/>
      <c r="ID314" s="108"/>
      <c r="IE314" s="108"/>
      <c r="IF314" s="108"/>
      <c r="IG314" s="108"/>
      <c r="IH314" s="108"/>
      <c r="II314" s="108"/>
      <c r="IJ314" s="108"/>
      <c r="IK314" s="108"/>
      <c r="IL314" s="108"/>
      <c r="IM314" s="108"/>
      <c r="IN314" s="108"/>
      <c r="IO314" s="108"/>
      <c r="IP314" s="108"/>
      <c r="IQ314" s="108"/>
      <c r="IR314" s="108"/>
      <c r="IS314" s="108"/>
      <c r="IT314" s="108"/>
      <c r="IU314" s="108"/>
      <c r="IV314" s="108"/>
      <c r="IW314" s="108"/>
      <c r="IX314" s="108"/>
      <c r="IY314" s="108"/>
      <c r="IZ314" s="108"/>
      <c r="JA314" s="108"/>
      <c r="JB314" s="108"/>
      <c r="JC314" s="108"/>
      <c r="JD314" s="108"/>
      <c r="JE314" s="108"/>
      <c r="JF314" s="108"/>
      <c r="JG314" s="108"/>
      <c r="JH314" s="108"/>
      <c r="JI314" s="108"/>
      <c r="JJ314" s="108"/>
      <c r="JK314" s="108"/>
      <c r="JL314" s="108"/>
      <c r="JM314" s="108"/>
      <c r="JN314" s="108"/>
      <c r="JO314" s="108"/>
      <c r="JP314" s="108"/>
      <c r="JQ314" s="108"/>
      <c r="JR314" s="108"/>
      <c r="JS314" s="108"/>
      <c r="JT314" s="108"/>
      <c r="JU314" s="108"/>
      <c r="JV314" s="108"/>
      <c r="JW314" s="108"/>
      <c r="JX314" s="108"/>
      <c r="JY314" s="108"/>
      <c r="JZ314" s="108"/>
      <c r="KA314" s="108"/>
      <c r="KB314" s="108"/>
      <c r="KC314" s="108"/>
    </row>
    <row r="315" spans="1:289" s="104" customFormat="1" ht="15.75" x14ac:dyDescent="0.25">
      <c r="A315" s="80" t="s">
        <v>439</v>
      </c>
      <c r="B315" s="107">
        <v>7</v>
      </c>
      <c r="C315" s="107" t="s">
        <v>224</v>
      </c>
      <c r="D315" s="116" t="s">
        <v>137</v>
      </c>
      <c r="E315" s="125">
        <v>6836</v>
      </c>
      <c r="F315" s="125">
        <v>2427327800</v>
      </c>
      <c r="G315" s="125">
        <v>15263</v>
      </c>
      <c r="H315" s="109" t="s">
        <v>453</v>
      </c>
      <c r="I315" s="109" t="s">
        <v>173</v>
      </c>
      <c r="J315" s="107">
        <v>1</v>
      </c>
      <c r="K315" s="131">
        <v>65761</v>
      </c>
      <c r="L315" s="127">
        <v>82201</v>
      </c>
      <c r="M315" s="129">
        <v>31.62</v>
      </c>
      <c r="N315" s="129">
        <v>39.520000000000003</v>
      </c>
      <c r="O315" s="129" t="s">
        <v>282</v>
      </c>
      <c r="P315" s="129"/>
      <c r="Q315" s="107" t="s">
        <v>70</v>
      </c>
      <c r="R315" s="107">
        <v>40</v>
      </c>
      <c r="S315" s="107" t="s">
        <v>55</v>
      </c>
      <c r="T315" s="110" t="s">
        <v>28</v>
      </c>
      <c r="U315" s="107"/>
      <c r="V315" s="107" t="s">
        <v>55</v>
      </c>
      <c r="W315" s="107" t="s">
        <v>55</v>
      </c>
      <c r="X315" s="107"/>
      <c r="Y315" s="107" t="s">
        <v>55</v>
      </c>
      <c r="Z315" s="107" t="s">
        <v>38</v>
      </c>
      <c r="AA315" s="107" t="s">
        <v>35</v>
      </c>
      <c r="AB315" s="107"/>
      <c r="AC315" s="119"/>
      <c r="AD315" s="119"/>
      <c r="AE315" s="119"/>
      <c r="AF315" s="119"/>
      <c r="AG315" s="119" t="s">
        <v>38</v>
      </c>
      <c r="AH315" s="119" t="s">
        <v>260</v>
      </c>
      <c r="AI315" s="119" t="s">
        <v>55</v>
      </c>
      <c r="AJ315" s="119" t="s">
        <v>55</v>
      </c>
      <c r="AK315" s="119" t="s">
        <v>55</v>
      </c>
      <c r="AL315" s="119"/>
      <c r="AM315" s="119"/>
      <c r="AN315" s="119"/>
      <c r="AO315" s="119" t="s">
        <v>55</v>
      </c>
      <c r="AP315" s="119" t="s">
        <v>55</v>
      </c>
      <c r="AQ315" s="119" t="s">
        <v>55</v>
      </c>
      <c r="AR315" s="119" t="s">
        <v>55</v>
      </c>
      <c r="AS315" s="119"/>
      <c r="AT315" s="119"/>
      <c r="AU315" s="119" t="s">
        <v>55</v>
      </c>
      <c r="AV315" s="107" t="s">
        <v>55</v>
      </c>
      <c r="AW315" s="108"/>
      <c r="AX315" s="108"/>
      <c r="AY315" s="108"/>
      <c r="AZ315" s="108"/>
      <c r="BA315" s="108"/>
      <c r="BB315" s="108"/>
      <c r="BC315" s="108"/>
      <c r="BD315" s="108"/>
      <c r="BE315" s="108"/>
      <c r="BF315" s="108"/>
      <c r="BG315" s="108"/>
      <c r="BH315" s="108"/>
      <c r="BI315" s="108"/>
      <c r="BJ315" s="108"/>
      <c r="BK315" s="108"/>
      <c r="BL315" s="108"/>
      <c r="BM315" s="108"/>
      <c r="BN315" s="108"/>
      <c r="BO315" s="108"/>
      <c r="BP315" s="108"/>
      <c r="BQ315" s="108"/>
      <c r="BR315" s="108"/>
      <c r="BS315" s="108"/>
      <c r="BT315" s="108"/>
      <c r="BU315" s="108"/>
      <c r="BV315" s="108"/>
      <c r="BW315" s="108"/>
      <c r="BX315" s="108"/>
      <c r="BY315" s="108"/>
      <c r="BZ315" s="108"/>
      <c r="CA315" s="108"/>
      <c r="CB315" s="108"/>
      <c r="CC315" s="108"/>
      <c r="CD315" s="108"/>
      <c r="CE315" s="108"/>
      <c r="CF315" s="108"/>
      <c r="CG315" s="108"/>
      <c r="CH315" s="108"/>
      <c r="CI315" s="108"/>
      <c r="CJ315" s="108"/>
      <c r="CK315" s="108"/>
      <c r="CL315" s="108"/>
      <c r="CM315" s="108"/>
      <c r="CN315" s="108"/>
      <c r="CO315" s="108"/>
      <c r="CP315" s="108"/>
      <c r="CQ315" s="108"/>
      <c r="CR315" s="108"/>
      <c r="CS315" s="108"/>
      <c r="CT315" s="108"/>
      <c r="CU315" s="108"/>
      <c r="CV315" s="108"/>
      <c r="CW315" s="108"/>
      <c r="CX315" s="108"/>
      <c r="CY315" s="108"/>
      <c r="CZ315" s="108"/>
      <c r="DA315" s="108"/>
      <c r="DB315" s="108"/>
      <c r="DC315" s="108"/>
      <c r="DD315" s="108"/>
      <c r="DE315" s="108"/>
      <c r="DF315" s="108"/>
      <c r="DG315" s="108"/>
      <c r="DH315" s="108"/>
      <c r="DI315" s="108"/>
      <c r="DJ315" s="108"/>
      <c r="DK315" s="108"/>
      <c r="DL315" s="108"/>
      <c r="DM315" s="108"/>
      <c r="DN315" s="108"/>
      <c r="DO315" s="108"/>
      <c r="DP315" s="108"/>
      <c r="DQ315" s="108"/>
      <c r="DR315" s="108"/>
      <c r="DS315" s="108"/>
      <c r="DT315" s="108"/>
      <c r="DU315" s="108"/>
      <c r="DV315" s="108"/>
      <c r="DW315" s="108"/>
      <c r="DX315" s="108"/>
      <c r="DY315" s="108"/>
      <c r="DZ315" s="108"/>
      <c r="EA315" s="108"/>
      <c r="EB315" s="108"/>
      <c r="EC315" s="108"/>
      <c r="ED315" s="108"/>
      <c r="EE315" s="108"/>
      <c r="EF315" s="108"/>
      <c r="EG315" s="108"/>
      <c r="EH315" s="108"/>
      <c r="EI315" s="108"/>
      <c r="EJ315" s="108"/>
      <c r="EK315" s="108"/>
      <c r="EL315" s="108"/>
      <c r="EM315" s="108"/>
      <c r="EN315" s="108"/>
      <c r="EO315" s="108"/>
      <c r="EP315" s="108"/>
      <c r="EQ315" s="108"/>
      <c r="ER315" s="108"/>
      <c r="ES315" s="108"/>
      <c r="ET315" s="108"/>
      <c r="EU315" s="108"/>
      <c r="EV315" s="108"/>
      <c r="EW315" s="108"/>
      <c r="EX315" s="108"/>
      <c r="EY315" s="108"/>
      <c r="EZ315" s="108"/>
      <c r="FA315" s="108"/>
      <c r="FB315" s="108"/>
      <c r="FC315" s="108"/>
      <c r="FD315" s="108"/>
      <c r="FE315" s="108"/>
      <c r="FF315" s="108"/>
      <c r="FG315" s="108"/>
      <c r="FH315" s="108"/>
      <c r="FI315" s="108"/>
      <c r="FJ315" s="108"/>
      <c r="FK315" s="108"/>
      <c r="FL315" s="108"/>
      <c r="FM315" s="108"/>
      <c r="FN315" s="108"/>
      <c r="FO315" s="108"/>
      <c r="FP315" s="108"/>
      <c r="FQ315" s="108"/>
      <c r="FR315" s="108"/>
      <c r="FS315" s="108"/>
      <c r="FT315" s="108"/>
      <c r="FU315" s="108"/>
      <c r="FV315" s="108"/>
      <c r="FW315" s="108"/>
      <c r="FX315" s="108"/>
      <c r="FY315" s="108"/>
      <c r="FZ315" s="108"/>
      <c r="GA315" s="108"/>
      <c r="GB315" s="108"/>
      <c r="GC315" s="108"/>
      <c r="GD315" s="108"/>
      <c r="GE315" s="108"/>
      <c r="GF315" s="108"/>
      <c r="GG315" s="108"/>
      <c r="GH315" s="108"/>
      <c r="GI315" s="108"/>
      <c r="GJ315" s="108"/>
      <c r="GK315" s="108"/>
      <c r="GL315" s="108"/>
      <c r="GM315" s="108"/>
      <c r="GN315" s="108"/>
      <c r="GO315" s="108"/>
      <c r="GP315" s="108"/>
      <c r="GQ315" s="108"/>
      <c r="GR315" s="108"/>
      <c r="GS315" s="108"/>
      <c r="GT315" s="108"/>
      <c r="GU315" s="108"/>
      <c r="GV315" s="108"/>
      <c r="GW315" s="108"/>
      <c r="GX315" s="108"/>
      <c r="GY315" s="108"/>
      <c r="GZ315" s="108"/>
      <c r="HA315" s="108"/>
      <c r="HB315" s="108"/>
      <c r="HC315" s="108"/>
      <c r="HD315" s="108"/>
      <c r="HE315" s="108"/>
      <c r="HF315" s="108"/>
      <c r="HG315" s="108"/>
      <c r="HH315" s="108"/>
      <c r="HI315" s="108"/>
      <c r="HJ315" s="108"/>
      <c r="HK315" s="108"/>
      <c r="HL315" s="108"/>
      <c r="HM315" s="108"/>
      <c r="HN315" s="108"/>
      <c r="HO315" s="108"/>
      <c r="HP315" s="108"/>
      <c r="HQ315" s="108"/>
      <c r="HR315" s="108"/>
      <c r="HS315" s="108"/>
      <c r="HT315" s="108"/>
      <c r="HU315" s="108"/>
      <c r="HV315" s="108"/>
      <c r="HW315" s="108"/>
      <c r="HX315" s="108"/>
      <c r="HY315" s="108"/>
      <c r="HZ315" s="108"/>
      <c r="IA315" s="108"/>
      <c r="IB315" s="108"/>
      <c r="IC315" s="108"/>
      <c r="ID315" s="108"/>
      <c r="IE315" s="108"/>
      <c r="IF315" s="108"/>
      <c r="IG315" s="108"/>
      <c r="IH315" s="108"/>
      <c r="II315" s="108"/>
      <c r="IJ315" s="108"/>
      <c r="IK315" s="108"/>
      <c r="IL315" s="108"/>
      <c r="IM315" s="108"/>
      <c r="IN315" s="108"/>
      <c r="IO315" s="108"/>
      <c r="IP315" s="108"/>
      <c r="IQ315" s="108"/>
      <c r="IR315" s="108"/>
      <c r="IS315" s="108"/>
      <c r="IT315" s="108"/>
      <c r="IU315" s="108"/>
      <c r="IV315" s="108"/>
      <c r="IW315" s="108"/>
      <c r="IX315" s="108"/>
      <c r="IY315" s="108"/>
      <c r="IZ315" s="108"/>
      <c r="JA315" s="108"/>
      <c r="JB315" s="108"/>
      <c r="JC315" s="108"/>
      <c r="JD315" s="108"/>
      <c r="JE315" s="108"/>
      <c r="JF315" s="108"/>
      <c r="JG315" s="108"/>
      <c r="JH315" s="108"/>
      <c r="JI315" s="108"/>
      <c r="JJ315" s="108"/>
      <c r="JK315" s="108"/>
      <c r="JL315" s="108"/>
      <c r="JM315" s="108"/>
      <c r="JN315" s="108"/>
      <c r="JO315" s="108"/>
      <c r="JP315" s="108"/>
      <c r="JQ315" s="108"/>
      <c r="JR315" s="108"/>
      <c r="JS315" s="108"/>
      <c r="JT315" s="108"/>
      <c r="JU315" s="108"/>
      <c r="JV315" s="108"/>
      <c r="JW315" s="108"/>
      <c r="JX315" s="108"/>
      <c r="JY315" s="108"/>
      <c r="JZ315" s="108"/>
      <c r="KA315" s="108"/>
      <c r="KB315" s="108"/>
      <c r="KC315" s="108"/>
    </row>
    <row r="316" spans="1:289" s="104" customFormat="1" ht="15.75" x14ac:dyDescent="0.25">
      <c r="A316" s="80" t="s">
        <v>439</v>
      </c>
      <c r="B316" s="124">
        <v>7</v>
      </c>
      <c r="C316" s="107" t="s">
        <v>224</v>
      </c>
      <c r="D316" s="116" t="s">
        <v>212</v>
      </c>
      <c r="E316" s="125">
        <v>14849</v>
      </c>
      <c r="F316" s="125">
        <v>4199942400</v>
      </c>
      <c r="G316" s="125">
        <v>44668</v>
      </c>
      <c r="H316" s="109" t="s">
        <v>64</v>
      </c>
      <c r="I316" s="109" t="s">
        <v>177</v>
      </c>
      <c r="J316" s="107">
        <v>1</v>
      </c>
      <c r="K316" s="131">
        <v>87514</v>
      </c>
      <c r="L316" s="127">
        <v>125020</v>
      </c>
      <c r="M316" s="129">
        <f t="shared" ref="M316:N319" si="13">K316/52/40</f>
        <v>42.074038461538464</v>
      </c>
      <c r="N316" s="129">
        <f t="shared" si="13"/>
        <v>60.105769230769226</v>
      </c>
      <c r="O316" s="129"/>
      <c r="P316" s="129"/>
      <c r="Q316" s="107">
        <v>11</v>
      </c>
      <c r="R316" s="107">
        <v>40</v>
      </c>
      <c r="S316" s="107" t="s">
        <v>262</v>
      </c>
      <c r="T316" s="110" t="s">
        <v>27</v>
      </c>
      <c r="U316" s="107" t="s">
        <v>56</v>
      </c>
      <c r="V316" s="107" t="s">
        <v>55</v>
      </c>
      <c r="W316" s="107" t="s">
        <v>55</v>
      </c>
      <c r="X316" s="107" t="s">
        <v>31</v>
      </c>
      <c r="Y316" s="107" t="s">
        <v>55</v>
      </c>
      <c r="Z316" s="107" t="s">
        <v>38</v>
      </c>
      <c r="AA316" s="107" t="s">
        <v>35</v>
      </c>
      <c r="AB316" s="107" t="s">
        <v>55</v>
      </c>
      <c r="AC316" s="107" t="s">
        <v>55</v>
      </c>
      <c r="AD316" s="107" t="s">
        <v>55</v>
      </c>
      <c r="AE316" s="107" t="s">
        <v>55</v>
      </c>
      <c r="AF316" s="107" t="s">
        <v>55</v>
      </c>
      <c r="AG316" s="107" t="s">
        <v>55</v>
      </c>
      <c r="AH316" s="107"/>
      <c r="AI316" s="107" t="s">
        <v>55</v>
      </c>
      <c r="AJ316" s="107" t="s">
        <v>55</v>
      </c>
      <c r="AK316" s="107" t="s">
        <v>55</v>
      </c>
      <c r="AL316" s="107" t="s">
        <v>55</v>
      </c>
      <c r="AM316" s="107" t="s">
        <v>55</v>
      </c>
      <c r="AN316" s="107" t="s">
        <v>55</v>
      </c>
      <c r="AO316" s="107"/>
      <c r="AP316" s="107"/>
      <c r="AQ316" s="107" t="s">
        <v>55</v>
      </c>
      <c r="AR316" s="107" t="s">
        <v>55</v>
      </c>
      <c r="AS316" s="107"/>
      <c r="AT316" s="107" t="s">
        <v>55</v>
      </c>
      <c r="AU316" s="107" t="s">
        <v>55</v>
      </c>
      <c r="AV316" s="107" t="s">
        <v>55</v>
      </c>
      <c r="AW316" s="108"/>
      <c r="AX316" s="108"/>
      <c r="AY316" s="108"/>
      <c r="AZ316" s="108"/>
      <c r="BA316" s="108"/>
      <c r="BB316" s="108"/>
      <c r="BC316" s="108"/>
      <c r="BD316" s="108"/>
      <c r="BE316" s="108"/>
      <c r="BF316" s="108"/>
      <c r="BG316" s="108"/>
      <c r="BH316" s="108"/>
      <c r="BI316" s="108"/>
      <c r="BJ316" s="108"/>
      <c r="BK316" s="108"/>
      <c r="BL316" s="108"/>
      <c r="BM316" s="108"/>
      <c r="BN316" s="108"/>
      <c r="BO316" s="108"/>
      <c r="BP316" s="108"/>
      <c r="BQ316" s="108"/>
      <c r="BR316" s="108"/>
      <c r="BS316" s="108"/>
      <c r="BT316" s="108"/>
      <c r="BU316" s="108"/>
      <c r="BV316" s="108"/>
      <c r="BW316" s="108"/>
      <c r="BX316" s="108"/>
      <c r="BY316" s="108"/>
      <c r="BZ316" s="108"/>
      <c r="CA316" s="108"/>
      <c r="CB316" s="108"/>
      <c r="CC316" s="108"/>
      <c r="CD316" s="108"/>
      <c r="CE316" s="108"/>
      <c r="CF316" s="108"/>
      <c r="CG316" s="108"/>
      <c r="CH316" s="108"/>
      <c r="CI316" s="108"/>
      <c r="CJ316" s="108"/>
      <c r="CK316" s="108"/>
      <c r="CL316" s="108"/>
      <c r="CM316" s="108"/>
      <c r="CN316" s="108"/>
      <c r="CO316" s="108"/>
      <c r="CP316" s="108"/>
      <c r="CQ316" s="108"/>
      <c r="CR316" s="108"/>
      <c r="CS316" s="108"/>
      <c r="CT316" s="108"/>
      <c r="CU316" s="108"/>
      <c r="CV316" s="108"/>
      <c r="CW316" s="108"/>
      <c r="CX316" s="108"/>
      <c r="CY316" s="108"/>
      <c r="CZ316" s="108"/>
      <c r="DA316" s="108"/>
      <c r="DB316" s="108"/>
      <c r="DC316" s="108"/>
      <c r="DD316" s="108"/>
      <c r="DE316" s="108"/>
      <c r="DF316" s="108"/>
      <c r="DG316" s="108"/>
      <c r="DH316" s="108"/>
      <c r="DI316" s="108"/>
      <c r="DJ316" s="108"/>
      <c r="DK316" s="108"/>
      <c r="DL316" s="108"/>
      <c r="DM316" s="108"/>
      <c r="DN316" s="108"/>
      <c r="DO316" s="108"/>
      <c r="DP316" s="108"/>
      <c r="DQ316" s="108"/>
      <c r="DR316" s="108"/>
      <c r="DS316" s="108"/>
      <c r="DT316" s="108"/>
      <c r="DU316" s="108"/>
      <c r="DV316" s="108"/>
      <c r="DW316" s="108"/>
      <c r="DX316" s="108"/>
      <c r="DY316" s="108"/>
      <c r="DZ316" s="108"/>
      <c r="EA316" s="108"/>
      <c r="EB316" s="108"/>
      <c r="EC316" s="108"/>
      <c r="ED316" s="108"/>
      <c r="EE316" s="108"/>
      <c r="EF316" s="108"/>
      <c r="EG316" s="108"/>
      <c r="EH316" s="108"/>
      <c r="EI316" s="108"/>
      <c r="EJ316" s="108"/>
      <c r="EK316" s="108"/>
      <c r="EL316" s="108"/>
      <c r="EM316" s="108"/>
      <c r="EN316" s="108"/>
      <c r="EO316" s="108"/>
      <c r="EP316" s="108"/>
      <c r="EQ316" s="108"/>
      <c r="ER316" s="108"/>
      <c r="ES316" s="108"/>
      <c r="ET316" s="108"/>
      <c r="EU316" s="108"/>
      <c r="EV316" s="108"/>
      <c r="EW316" s="108"/>
      <c r="EX316" s="108"/>
      <c r="EY316" s="108"/>
      <c r="EZ316" s="108"/>
      <c r="FA316" s="108"/>
      <c r="FB316" s="108"/>
      <c r="FC316" s="108"/>
      <c r="FD316" s="108"/>
      <c r="FE316" s="108"/>
      <c r="FF316" s="108"/>
      <c r="FG316" s="108"/>
      <c r="FH316" s="108"/>
      <c r="FI316" s="108"/>
      <c r="FJ316" s="108"/>
      <c r="FK316" s="108"/>
      <c r="FL316" s="108"/>
      <c r="FM316" s="108"/>
      <c r="FN316" s="108"/>
      <c r="FO316" s="108"/>
      <c r="FP316" s="108"/>
      <c r="FQ316" s="108"/>
      <c r="FR316" s="108"/>
      <c r="FS316" s="108"/>
      <c r="FT316" s="108"/>
      <c r="FU316" s="108"/>
      <c r="FV316" s="108"/>
      <c r="FW316" s="108"/>
      <c r="FX316" s="108"/>
      <c r="FY316" s="108"/>
      <c r="FZ316" s="108"/>
      <c r="GA316" s="108"/>
      <c r="GB316" s="108"/>
      <c r="GC316" s="108"/>
      <c r="GD316" s="108"/>
      <c r="GE316" s="108"/>
      <c r="GF316" s="108"/>
      <c r="GG316" s="108"/>
      <c r="GH316" s="108"/>
      <c r="GI316" s="108"/>
      <c r="GJ316" s="108"/>
      <c r="GK316" s="108"/>
      <c r="GL316" s="108"/>
      <c r="GM316" s="108"/>
      <c r="GN316" s="108"/>
      <c r="GO316" s="108"/>
      <c r="GP316" s="108"/>
      <c r="GQ316" s="108"/>
      <c r="GR316" s="108"/>
      <c r="GS316" s="108"/>
      <c r="GT316" s="108"/>
      <c r="GU316" s="108"/>
      <c r="GV316" s="108"/>
      <c r="GW316" s="108"/>
      <c r="GX316" s="108"/>
      <c r="GY316" s="108"/>
      <c r="GZ316" s="108"/>
      <c r="HA316" s="108"/>
      <c r="HB316" s="108"/>
      <c r="HC316" s="108"/>
      <c r="HD316" s="108"/>
      <c r="HE316" s="108"/>
      <c r="HF316" s="108"/>
      <c r="HG316" s="108"/>
      <c r="HH316" s="108"/>
      <c r="HI316" s="108"/>
      <c r="HJ316" s="108"/>
      <c r="HK316" s="108"/>
      <c r="HL316" s="108"/>
      <c r="HM316" s="108"/>
      <c r="HN316" s="108"/>
      <c r="HO316" s="108"/>
      <c r="HP316" s="108"/>
      <c r="HQ316" s="108"/>
      <c r="HR316" s="108"/>
      <c r="HS316" s="108"/>
      <c r="HT316" s="108"/>
      <c r="HU316" s="108"/>
      <c r="HV316" s="108"/>
      <c r="HW316" s="108"/>
      <c r="HX316" s="108"/>
      <c r="HY316" s="108"/>
      <c r="HZ316" s="108"/>
      <c r="IA316" s="108"/>
      <c r="IB316" s="108"/>
      <c r="IC316" s="108"/>
      <c r="ID316" s="108"/>
      <c r="IE316" s="108"/>
      <c r="IF316" s="108"/>
      <c r="IG316" s="108"/>
      <c r="IH316" s="108"/>
      <c r="II316" s="108"/>
      <c r="IJ316" s="108"/>
      <c r="IK316" s="108"/>
      <c r="IL316" s="108"/>
      <c r="IM316" s="108"/>
      <c r="IN316" s="108"/>
      <c r="IO316" s="108"/>
      <c r="IP316" s="108"/>
      <c r="IQ316" s="108"/>
      <c r="IR316" s="108"/>
      <c r="IS316" s="108"/>
      <c r="IT316" s="108"/>
      <c r="IU316" s="108"/>
      <c r="IV316" s="108"/>
      <c r="IW316" s="108"/>
      <c r="IX316" s="108"/>
      <c r="IY316" s="108"/>
      <c r="IZ316" s="108"/>
      <c r="JA316" s="108"/>
      <c r="JB316" s="108"/>
      <c r="JC316" s="108"/>
      <c r="JD316" s="108"/>
      <c r="JE316" s="108"/>
      <c r="JF316" s="108"/>
      <c r="JG316" s="108"/>
      <c r="JH316" s="108"/>
      <c r="JI316" s="108"/>
      <c r="JJ316" s="108"/>
      <c r="JK316" s="108"/>
      <c r="JL316" s="108"/>
      <c r="JM316" s="108"/>
      <c r="JN316" s="108"/>
      <c r="JO316" s="108"/>
      <c r="JP316" s="108"/>
      <c r="JQ316" s="108"/>
      <c r="JR316" s="108"/>
      <c r="JS316" s="108"/>
      <c r="JT316" s="108"/>
      <c r="JU316" s="108"/>
      <c r="JV316" s="108"/>
      <c r="JW316" s="108"/>
      <c r="JX316" s="108"/>
      <c r="JY316" s="108"/>
      <c r="JZ316" s="108"/>
      <c r="KA316" s="108"/>
      <c r="KB316" s="108"/>
      <c r="KC316" s="108"/>
    </row>
    <row r="317" spans="1:289" s="104" customFormat="1" ht="15.75" x14ac:dyDescent="0.25">
      <c r="A317" s="80" t="s">
        <v>439</v>
      </c>
      <c r="B317" s="124">
        <v>7</v>
      </c>
      <c r="C317" s="107" t="s">
        <v>224</v>
      </c>
      <c r="D317" s="116" t="s">
        <v>212</v>
      </c>
      <c r="E317" s="125">
        <v>14849</v>
      </c>
      <c r="F317" s="125">
        <v>4199942400</v>
      </c>
      <c r="G317" s="125">
        <v>44668</v>
      </c>
      <c r="H317" s="109" t="s">
        <v>397</v>
      </c>
      <c r="I317" s="109" t="s">
        <v>173</v>
      </c>
      <c r="J317" s="107">
        <v>1</v>
      </c>
      <c r="K317" s="131">
        <v>71757.62</v>
      </c>
      <c r="L317" s="127">
        <v>102510</v>
      </c>
      <c r="M317" s="129">
        <f t="shared" si="13"/>
        <v>34.498855769230765</v>
      </c>
      <c r="N317" s="129">
        <f t="shared" si="13"/>
        <v>49.283653846153847</v>
      </c>
      <c r="O317" s="129"/>
      <c r="P317" s="129"/>
      <c r="Q317" s="107">
        <v>11</v>
      </c>
      <c r="R317" s="107">
        <v>40</v>
      </c>
      <c r="S317" s="107" t="s">
        <v>262</v>
      </c>
      <c r="T317" s="110" t="s">
        <v>27</v>
      </c>
      <c r="U317" s="107" t="s">
        <v>56</v>
      </c>
      <c r="V317" s="107" t="s">
        <v>260</v>
      </c>
      <c r="W317" s="107" t="s">
        <v>260</v>
      </c>
      <c r="X317" s="107" t="s">
        <v>31</v>
      </c>
      <c r="Y317" s="107" t="s">
        <v>260</v>
      </c>
      <c r="Z317" s="107"/>
      <c r="AA317" s="107" t="s">
        <v>35</v>
      </c>
      <c r="AB317" s="107" t="s">
        <v>56</v>
      </c>
      <c r="AC317" s="107"/>
      <c r="AD317" s="107"/>
      <c r="AE317" s="107" t="s">
        <v>55</v>
      </c>
      <c r="AF317" s="107" t="s">
        <v>55</v>
      </c>
      <c r="AG317" s="107" t="s">
        <v>55</v>
      </c>
      <c r="AH317" s="107" t="s">
        <v>55</v>
      </c>
      <c r="AI317" s="107" t="s">
        <v>55</v>
      </c>
      <c r="AJ317" s="107" t="s">
        <v>55</v>
      </c>
      <c r="AK317" s="107" t="s">
        <v>55</v>
      </c>
      <c r="AL317" s="107"/>
      <c r="AM317" s="107" t="s">
        <v>55</v>
      </c>
      <c r="AN317" s="107"/>
      <c r="AO317" s="107"/>
      <c r="AP317" s="107"/>
      <c r="AQ317" s="107"/>
      <c r="AR317" s="107" t="s">
        <v>55</v>
      </c>
      <c r="AS317" s="107"/>
      <c r="AT317" s="107"/>
      <c r="AU317" s="107" t="s">
        <v>55</v>
      </c>
      <c r="AV317" s="107" t="s">
        <v>55</v>
      </c>
      <c r="AW317" s="108"/>
      <c r="AX317" s="108"/>
      <c r="AY317" s="108"/>
      <c r="AZ317" s="108"/>
      <c r="BA317" s="108"/>
      <c r="BB317" s="108"/>
      <c r="BC317" s="108"/>
      <c r="BD317" s="108"/>
      <c r="BE317" s="108"/>
      <c r="BF317" s="108"/>
      <c r="BG317" s="108"/>
      <c r="BH317" s="108"/>
      <c r="BI317" s="108"/>
      <c r="BJ317" s="108"/>
      <c r="BK317" s="108"/>
      <c r="BL317" s="108"/>
      <c r="BM317" s="108"/>
      <c r="BN317" s="108"/>
      <c r="BO317" s="108"/>
      <c r="BP317" s="108"/>
      <c r="BQ317" s="108"/>
      <c r="BR317" s="108"/>
      <c r="BS317" s="108"/>
      <c r="BT317" s="108"/>
      <c r="BU317" s="108"/>
      <c r="BV317" s="108"/>
      <c r="BW317" s="108"/>
      <c r="BX317" s="108"/>
      <c r="BY317" s="108"/>
      <c r="BZ317" s="108"/>
      <c r="CA317" s="108"/>
      <c r="CB317" s="108"/>
      <c r="CC317" s="108"/>
      <c r="CD317" s="108"/>
      <c r="CE317" s="108"/>
      <c r="CF317" s="108"/>
      <c r="CG317" s="108"/>
      <c r="CH317" s="108"/>
      <c r="CI317" s="108"/>
      <c r="CJ317" s="108"/>
      <c r="CK317" s="108"/>
      <c r="CL317" s="108"/>
      <c r="CM317" s="108"/>
      <c r="CN317" s="108"/>
      <c r="CO317" s="108"/>
      <c r="CP317" s="108"/>
      <c r="CQ317" s="108"/>
      <c r="CR317" s="108"/>
      <c r="CS317" s="108"/>
      <c r="CT317" s="108"/>
      <c r="CU317" s="108"/>
      <c r="CV317" s="108"/>
      <c r="CW317" s="108"/>
      <c r="CX317" s="108"/>
      <c r="CY317" s="108"/>
      <c r="CZ317" s="108"/>
      <c r="DA317" s="108"/>
      <c r="DB317" s="108"/>
      <c r="DC317" s="108"/>
      <c r="DD317" s="108"/>
      <c r="DE317" s="108"/>
      <c r="DF317" s="108"/>
      <c r="DG317" s="108"/>
      <c r="DH317" s="108"/>
      <c r="DI317" s="108"/>
      <c r="DJ317" s="108"/>
      <c r="DK317" s="108"/>
      <c r="DL317" s="108"/>
      <c r="DM317" s="108"/>
      <c r="DN317" s="108"/>
      <c r="DO317" s="108"/>
      <c r="DP317" s="108"/>
      <c r="DQ317" s="108"/>
      <c r="DR317" s="108"/>
      <c r="DS317" s="108"/>
      <c r="DT317" s="108"/>
      <c r="DU317" s="108"/>
      <c r="DV317" s="108"/>
      <c r="DW317" s="108"/>
      <c r="DX317" s="108"/>
      <c r="DY317" s="108"/>
      <c r="DZ317" s="108"/>
      <c r="EA317" s="108"/>
      <c r="EB317" s="108"/>
      <c r="EC317" s="108"/>
      <c r="ED317" s="108"/>
      <c r="EE317" s="108"/>
      <c r="EF317" s="108"/>
      <c r="EG317" s="108"/>
      <c r="EH317" s="108"/>
      <c r="EI317" s="108"/>
      <c r="EJ317" s="108"/>
      <c r="EK317" s="108"/>
      <c r="EL317" s="108"/>
      <c r="EM317" s="108"/>
      <c r="EN317" s="108"/>
      <c r="EO317" s="108"/>
      <c r="EP317" s="108"/>
      <c r="EQ317" s="108"/>
      <c r="ER317" s="108"/>
      <c r="ES317" s="108"/>
      <c r="ET317" s="108"/>
      <c r="EU317" s="108"/>
      <c r="EV317" s="108"/>
      <c r="EW317" s="108"/>
      <c r="EX317" s="108"/>
      <c r="EY317" s="108"/>
      <c r="EZ317" s="108"/>
      <c r="FA317" s="108"/>
      <c r="FB317" s="108"/>
      <c r="FC317" s="108"/>
      <c r="FD317" s="108"/>
      <c r="FE317" s="108"/>
      <c r="FF317" s="108"/>
      <c r="FG317" s="108"/>
      <c r="FH317" s="108"/>
      <c r="FI317" s="108"/>
      <c r="FJ317" s="108"/>
      <c r="FK317" s="108"/>
      <c r="FL317" s="108"/>
      <c r="FM317" s="108"/>
      <c r="FN317" s="108"/>
      <c r="FO317" s="108"/>
      <c r="FP317" s="108"/>
      <c r="FQ317" s="108"/>
      <c r="FR317" s="108"/>
      <c r="FS317" s="108"/>
      <c r="FT317" s="108"/>
      <c r="FU317" s="108"/>
      <c r="FV317" s="108"/>
      <c r="FW317" s="108"/>
      <c r="FX317" s="108"/>
      <c r="FY317" s="108"/>
      <c r="FZ317" s="108"/>
      <c r="GA317" s="108"/>
      <c r="GB317" s="108"/>
      <c r="GC317" s="108"/>
      <c r="GD317" s="108"/>
      <c r="GE317" s="108"/>
      <c r="GF317" s="108"/>
      <c r="GG317" s="108"/>
      <c r="GH317" s="108"/>
      <c r="GI317" s="108"/>
      <c r="GJ317" s="108"/>
      <c r="GK317" s="108"/>
      <c r="GL317" s="108"/>
      <c r="GM317" s="108"/>
      <c r="GN317" s="108"/>
      <c r="GO317" s="108"/>
      <c r="GP317" s="108"/>
      <c r="GQ317" s="108"/>
      <c r="GR317" s="108"/>
      <c r="GS317" s="108"/>
      <c r="GT317" s="108"/>
      <c r="GU317" s="108"/>
      <c r="GV317" s="108"/>
      <c r="GW317" s="108"/>
      <c r="GX317" s="108"/>
      <c r="GY317" s="108"/>
      <c r="GZ317" s="108"/>
      <c r="HA317" s="108"/>
      <c r="HB317" s="108"/>
      <c r="HC317" s="108"/>
      <c r="HD317" s="108"/>
      <c r="HE317" s="108"/>
      <c r="HF317" s="108"/>
      <c r="HG317" s="108"/>
      <c r="HH317" s="108"/>
      <c r="HI317" s="108"/>
      <c r="HJ317" s="108"/>
      <c r="HK317" s="108"/>
      <c r="HL317" s="108"/>
      <c r="HM317" s="108"/>
      <c r="HN317" s="108"/>
      <c r="HO317" s="108"/>
      <c r="HP317" s="108"/>
      <c r="HQ317" s="108"/>
      <c r="HR317" s="108"/>
      <c r="HS317" s="108"/>
      <c r="HT317" s="108"/>
      <c r="HU317" s="108"/>
      <c r="HV317" s="108"/>
      <c r="HW317" s="108"/>
      <c r="HX317" s="108"/>
      <c r="HY317" s="108"/>
      <c r="HZ317" s="108"/>
      <c r="IA317" s="108"/>
      <c r="IB317" s="108"/>
      <c r="IC317" s="108"/>
      <c r="ID317" s="108"/>
      <c r="IE317" s="108"/>
      <c r="IF317" s="108"/>
      <c r="IG317" s="108"/>
      <c r="IH317" s="108"/>
      <c r="II317" s="108"/>
      <c r="IJ317" s="108"/>
      <c r="IK317" s="108"/>
      <c r="IL317" s="108"/>
      <c r="IM317" s="108"/>
      <c r="IN317" s="108"/>
      <c r="IO317" s="108"/>
      <c r="IP317" s="108"/>
      <c r="IQ317" s="108"/>
      <c r="IR317" s="108"/>
      <c r="IS317" s="108"/>
      <c r="IT317" s="108"/>
      <c r="IU317" s="108"/>
      <c r="IV317" s="108"/>
      <c r="IW317" s="108"/>
      <c r="IX317" s="108"/>
      <c r="IY317" s="108"/>
      <c r="IZ317" s="108"/>
      <c r="JA317" s="108"/>
      <c r="JB317" s="108"/>
      <c r="JC317" s="108"/>
      <c r="JD317" s="108"/>
      <c r="JE317" s="108"/>
      <c r="JF317" s="108"/>
      <c r="JG317" s="108"/>
      <c r="JH317" s="108"/>
      <c r="JI317" s="108"/>
      <c r="JJ317" s="108"/>
      <c r="JK317" s="108"/>
      <c r="JL317" s="108"/>
      <c r="JM317" s="108"/>
      <c r="JN317" s="108"/>
      <c r="JO317" s="108"/>
      <c r="JP317" s="108"/>
      <c r="JQ317" s="108"/>
      <c r="JR317" s="108"/>
      <c r="JS317" s="108"/>
      <c r="JT317" s="108"/>
      <c r="JU317" s="108"/>
      <c r="JV317" s="108"/>
      <c r="JW317" s="108"/>
      <c r="JX317" s="108"/>
      <c r="JY317" s="108"/>
      <c r="JZ317" s="108"/>
      <c r="KA317" s="108"/>
      <c r="KB317" s="108"/>
      <c r="KC317" s="108"/>
    </row>
    <row r="318" spans="1:289" s="104" customFormat="1" ht="15.75" x14ac:dyDescent="0.25">
      <c r="A318" s="80" t="s">
        <v>439</v>
      </c>
      <c r="B318" s="124">
        <v>7</v>
      </c>
      <c r="C318" s="107" t="s">
        <v>224</v>
      </c>
      <c r="D318" s="116" t="s">
        <v>212</v>
      </c>
      <c r="E318" s="125">
        <v>14849</v>
      </c>
      <c r="F318" s="125">
        <v>4199942400</v>
      </c>
      <c r="G318" s="125">
        <v>44668</v>
      </c>
      <c r="H318" s="120" t="s">
        <v>61</v>
      </c>
      <c r="I318" s="121" t="s">
        <v>173</v>
      </c>
      <c r="J318" s="107">
        <v>2</v>
      </c>
      <c r="K318" s="131">
        <v>58837</v>
      </c>
      <c r="L318" s="127">
        <v>84054</v>
      </c>
      <c r="M318" s="129">
        <f t="shared" si="13"/>
        <v>28.287019230769232</v>
      </c>
      <c r="N318" s="129">
        <f t="shared" si="13"/>
        <v>40.410576923076924</v>
      </c>
      <c r="O318" s="129"/>
      <c r="P318" s="129"/>
      <c r="Q318" s="107">
        <v>11</v>
      </c>
      <c r="R318" s="107">
        <v>40</v>
      </c>
      <c r="S318" s="107" t="s">
        <v>262</v>
      </c>
      <c r="T318" s="110" t="s">
        <v>28</v>
      </c>
      <c r="U318" s="107" t="s">
        <v>56</v>
      </c>
      <c r="V318" s="107" t="s">
        <v>55</v>
      </c>
      <c r="W318" s="107" t="s">
        <v>55</v>
      </c>
      <c r="X318" s="107" t="s">
        <v>31</v>
      </c>
      <c r="Y318" s="107" t="s">
        <v>55</v>
      </c>
      <c r="Z318" s="107"/>
      <c r="AA318" s="107" t="s">
        <v>35</v>
      </c>
      <c r="AB318" s="107" t="s">
        <v>56</v>
      </c>
      <c r="AC318" s="107"/>
      <c r="AD318" s="107"/>
      <c r="AE318" s="107" t="s">
        <v>55</v>
      </c>
      <c r="AF318" s="107"/>
      <c r="AG318" s="107"/>
      <c r="AH318" s="107" t="s">
        <v>55</v>
      </c>
      <c r="AI318" s="107" t="s">
        <v>55</v>
      </c>
      <c r="AJ318" s="107" t="s">
        <v>55</v>
      </c>
      <c r="AK318" s="107" t="s">
        <v>55</v>
      </c>
      <c r="AL318" s="107"/>
      <c r="AM318" s="107" t="s">
        <v>55</v>
      </c>
      <c r="AN318" s="107"/>
      <c r="AO318" s="107"/>
      <c r="AP318" s="107"/>
      <c r="AQ318" s="107"/>
      <c r="AR318" s="107" t="s">
        <v>55</v>
      </c>
      <c r="AS318" s="107"/>
      <c r="AT318" s="107"/>
      <c r="AU318" s="107" t="s">
        <v>55</v>
      </c>
      <c r="AV318" s="107" t="s">
        <v>55</v>
      </c>
      <c r="AW318" s="108"/>
      <c r="AX318" s="108"/>
      <c r="AY318" s="108"/>
      <c r="AZ318" s="108"/>
      <c r="BA318" s="108"/>
      <c r="BB318" s="108"/>
      <c r="BC318" s="108"/>
      <c r="BD318" s="108"/>
      <c r="BE318" s="108"/>
      <c r="BF318" s="108"/>
      <c r="BG318" s="108"/>
      <c r="BH318" s="108"/>
      <c r="BI318" s="108"/>
      <c r="BJ318" s="108"/>
      <c r="BK318" s="108"/>
      <c r="BL318" s="108"/>
      <c r="BM318" s="108"/>
      <c r="BN318" s="108"/>
      <c r="BO318" s="108"/>
      <c r="BP318" s="108"/>
      <c r="BQ318" s="108"/>
      <c r="BR318" s="108"/>
      <c r="BS318" s="108"/>
      <c r="BT318" s="108"/>
      <c r="BU318" s="108"/>
      <c r="BV318" s="108"/>
      <c r="BW318" s="108"/>
      <c r="BX318" s="108"/>
      <c r="BY318" s="108"/>
      <c r="BZ318" s="108"/>
      <c r="CA318" s="108"/>
      <c r="CB318" s="108"/>
      <c r="CC318" s="108"/>
      <c r="CD318" s="108"/>
      <c r="CE318" s="108"/>
      <c r="CF318" s="108"/>
      <c r="CG318" s="108"/>
      <c r="CH318" s="108"/>
      <c r="CI318" s="108"/>
      <c r="CJ318" s="108"/>
      <c r="CK318" s="108"/>
      <c r="CL318" s="108"/>
      <c r="CM318" s="108"/>
      <c r="CN318" s="108"/>
      <c r="CO318" s="108"/>
      <c r="CP318" s="108"/>
      <c r="CQ318" s="108"/>
      <c r="CR318" s="108"/>
      <c r="CS318" s="108"/>
      <c r="CT318" s="108"/>
      <c r="CU318" s="108"/>
      <c r="CV318" s="108"/>
      <c r="CW318" s="108"/>
      <c r="CX318" s="108"/>
      <c r="CY318" s="108"/>
      <c r="CZ318" s="108"/>
      <c r="DA318" s="108"/>
      <c r="DB318" s="108"/>
      <c r="DC318" s="108"/>
      <c r="DD318" s="108"/>
      <c r="DE318" s="108"/>
      <c r="DF318" s="108"/>
      <c r="DG318" s="108"/>
      <c r="DH318" s="108"/>
      <c r="DI318" s="108"/>
      <c r="DJ318" s="108"/>
      <c r="DK318" s="108"/>
      <c r="DL318" s="108"/>
      <c r="DM318" s="108"/>
      <c r="DN318" s="108"/>
      <c r="DO318" s="108"/>
      <c r="DP318" s="108"/>
      <c r="DQ318" s="108"/>
      <c r="DR318" s="108"/>
      <c r="DS318" s="108"/>
      <c r="DT318" s="108"/>
      <c r="DU318" s="108"/>
      <c r="DV318" s="108"/>
      <c r="DW318" s="108"/>
      <c r="DX318" s="108"/>
      <c r="DY318" s="108"/>
      <c r="DZ318" s="108"/>
      <c r="EA318" s="108"/>
      <c r="EB318" s="108"/>
      <c r="EC318" s="108"/>
      <c r="ED318" s="108"/>
      <c r="EE318" s="108"/>
      <c r="EF318" s="108"/>
      <c r="EG318" s="108"/>
      <c r="EH318" s="108"/>
      <c r="EI318" s="108"/>
      <c r="EJ318" s="108"/>
      <c r="EK318" s="108"/>
      <c r="EL318" s="108"/>
      <c r="EM318" s="108"/>
      <c r="EN318" s="108"/>
      <c r="EO318" s="108"/>
      <c r="EP318" s="108"/>
      <c r="EQ318" s="108"/>
      <c r="ER318" s="108"/>
      <c r="ES318" s="108"/>
      <c r="ET318" s="108"/>
      <c r="EU318" s="108"/>
      <c r="EV318" s="108"/>
      <c r="EW318" s="108"/>
      <c r="EX318" s="108"/>
      <c r="EY318" s="108"/>
      <c r="EZ318" s="108"/>
      <c r="FA318" s="108"/>
      <c r="FB318" s="108"/>
      <c r="FC318" s="108"/>
      <c r="FD318" s="108"/>
      <c r="FE318" s="108"/>
      <c r="FF318" s="108"/>
      <c r="FG318" s="108"/>
      <c r="FH318" s="108"/>
      <c r="FI318" s="108"/>
      <c r="FJ318" s="108"/>
      <c r="FK318" s="108"/>
      <c r="FL318" s="108"/>
      <c r="FM318" s="108"/>
      <c r="FN318" s="108"/>
      <c r="FO318" s="108"/>
      <c r="FP318" s="108"/>
      <c r="FQ318" s="108"/>
      <c r="FR318" s="108"/>
      <c r="FS318" s="108"/>
      <c r="FT318" s="108"/>
      <c r="FU318" s="108"/>
      <c r="FV318" s="108"/>
      <c r="FW318" s="108"/>
      <c r="FX318" s="108"/>
      <c r="FY318" s="108"/>
      <c r="FZ318" s="108"/>
      <c r="GA318" s="108"/>
      <c r="GB318" s="108"/>
      <c r="GC318" s="108"/>
      <c r="GD318" s="108"/>
      <c r="GE318" s="108"/>
      <c r="GF318" s="108"/>
      <c r="GG318" s="108"/>
      <c r="GH318" s="108"/>
      <c r="GI318" s="108"/>
      <c r="GJ318" s="108"/>
      <c r="GK318" s="108"/>
      <c r="GL318" s="108"/>
      <c r="GM318" s="108"/>
      <c r="GN318" s="108"/>
      <c r="GO318" s="108"/>
      <c r="GP318" s="108"/>
      <c r="GQ318" s="108"/>
      <c r="GR318" s="108"/>
      <c r="GS318" s="108"/>
      <c r="GT318" s="108"/>
      <c r="GU318" s="108"/>
      <c r="GV318" s="108"/>
      <c r="GW318" s="108"/>
      <c r="GX318" s="108"/>
      <c r="GY318" s="108"/>
      <c r="GZ318" s="108"/>
      <c r="HA318" s="108"/>
      <c r="HB318" s="108"/>
      <c r="HC318" s="108"/>
      <c r="HD318" s="108"/>
      <c r="HE318" s="108"/>
      <c r="HF318" s="108"/>
      <c r="HG318" s="108"/>
      <c r="HH318" s="108"/>
      <c r="HI318" s="108"/>
      <c r="HJ318" s="108"/>
      <c r="HK318" s="108"/>
      <c r="HL318" s="108"/>
      <c r="HM318" s="108"/>
      <c r="HN318" s="108"/>
      <c r="HO318" s="108"/>
      <c r="HP318" s="108"/>
      <c r="HQ318" s="108"/>
      <c r="HR318" s="108"/>
      <c r="HS318" s="108"/>
      <c r="HT318" s="108"/>
      <c r="HU318" s="108"/>
      <c r="HV318" s="108"/>
      <c r="HW318" s="108"/>
      <c r="HX318" s="108"/>
      <c r="HY318" s="108"/>
      <c r="HZ318" s="108"/>
      <c r="IA318" s="108"/>
      <c r="IB318" s="108"/>
      <c r="IC318" s="108"/>
      <c r="ID318" s="108"/>
      <c r="IE318" s="108"/>
      <c r="IF318" s="108"/>
      <c r="IG318" s="108"/>
      <c r="IH318" s="108"/>
      <c r="II318" s="108"/>
      <c r="IJ318" s="108"/>
      <c r="IK318" s="108"/>
      <c r="IL318" s="108"/>
      <c r="IM318" s="108"/>
      <c r="IN318" s="108"/>
      <c r="IO318" s="108"/>
      <c r="IP318" s="108"/>
      <c r="IQ318" s="108"/>
      <c r="IR318" s="108"/>
      <c r="IS318" s="108"/>
      <c r="IT318" s="108"/>
      <c r="IU318" s="108"/>
      <c r="IV318" s="108"/>
      <c r="IW318" s="108"/>
      <c r="IX318" s="108"/>
      <c r="IY318" s="108"/>
      <c r="IZ318" s="108"/>
      <c r="JA318" s="108"/>
      <c r="JB318" s="108"/>
      <c r="JC318" s="108"/>
      <c r="JD318" s="108"/>
      <c r="JE318" s="108"/>
      <c r="JF318" s="108"/>
      <c r="JG318" s="108"/>
      <c r="JH318" s="108"/>
      <c r="JI318" s="108"/>
      <c r="JJ318" s="108"/>
      <c r="JK318" s="108"/>
      <c r="JL318" s="108"/>
      <c r="JM318" s="108"/>
      <c r="JN318" s="108"/>
      <c r="JO318" s="108"/>
      <c r="JP318" s="108"/>
      <c r="JQ318" s="108"/>
      <c r="JR318" s="108"/>
      <c r="JS318" s="108"/>
      <c r="JT318" s="108"/>
      <c r="JU318" s="108"/>
      <c r="JV318" s="108"/>
      <c r="JW318" s="108"/>
      <c r="JX318" s="108"/>
      <c r="JY318" s="108"/>
      <c r="JZ318" s="108"/>
      <c r="KA318" s="108"/>
      <c r="KB318" s="108"/>
      <c r="KC318" s="108"/>
    </row>
    <row r="319" spans="1:289" s="104" customFormat="1" ht="15.75" x14ac:dyDescent="0.25">
      <c r="A319" s="80" t="s">
        <v>439</v>
      </c>
      <c r="B319" s="124">
        <v>7</v>
      </c>
      <c r="C319" s="107" t="s">
        <v>224</v>
      </c>
      <c r="D319" s="116" t="s">
        <v>212</v>
      </c>
      <c r="E319" s="125">
        <v>14849</v>
      </c>
      <c r="F319" s="125">
        <v>4199942400</v>
      </c>
      <c r="G319" s="125">
        <v>44668</v>
      </c>
      <c r="H319" s="109" t="s">
        <v>272</v>
      </c>
      <c r="I319" s="109" t="s">
        <v>176</v>
      </c>
      <c r="J319" s="107">
        <v>1</v>
      </c>
      <c r="K319" s="131">
        <v>54346</v>
      </c>
      <c r="L319" s="127">
        <v>77638</v>
      </c>
      <c r="M319" s="129">
        <f t="shared" si="13"/>
        <v>26.127884615384612</v>
      </c>
      <c r="N319" s="129">
        <f t="shared" si="13"/>
        <v>37.325961538461534</v>
      </c>
      <c r="O319" s="129"/>
      <c r="P319" s="129"/>
      <c r="Q319" s="107">
        <v>11</v>
      </c>
      <c r="R319" s="107">
        <v>40</v>
      </c>
      <c r="S319" s="107" t="s">
        <v>262</v>
      </c>
      <c r="T319" s="110" t="s">
        <v>28</v>
      </c>
      <c r="U319" s="107" t="s">
        <v>56</v>
      </c>
      <c r="V319" s="107" t="s">
        <v>260</v>
      </c>
      <c r="W319" s="107" t="s">
        <v>55</v>
      </c>
      <c r="X319" s="107"/>
      <c r="Y319" s="107" t="s">
        <v>55</v>
      </c>
      <c r="Z319" s="107"/>
      <c r="AA319" s="107" t="s">
        <v>35</v>
      </c>
      <c r="AB319" s="107" t="s">
        <v>56</v>
      </c>
      <c r="AC319" s="107" t="s">
        <v>55</v>
      </c>
      <c r="AD319" s="107"/>
      <c r="AE319" s="107" t="s">
        <v>55</v>
      </c>
      <c r="AF319" s="107"/>
      <c r="AG319" s="107"/>
      <c r="AH319" s="107" t="s">
        <v>55</v>
      </c>
      <c r="AI319" s="107" t="s">
        <v>55</v>
      </c>
      <c r="AJ319" s="107" t="s">
        <v>55</v>
      </c>
      <c r="AK319" s="107"/>
      <c r="AL319" s="107"/>
      <c r="AM319" s="107"/>
      <c r="AN319" s="107" t="s">
        <v>55</v>
      </c>
      <c r="AO319" s="107" t="s">
        <v>55</v>
      </c>
      <c r="AP319" s="107" t="s">
        <v>55</v>
      </c>
      <c r="AQ319" s="107" t="s">
        <v>55</v>
      </c>
      <c r="AR319" s="107" t="s">
        <v>55</v>
      </c>
      <c r="AS319" s="107"/>
      <c r="AT319" s="107"/>
      <c r="AU319" s="107" t="s">
        <v>55</v>
      </c>
      <c r="AV319" s="107" t="s">
        <v>55</v>
      </c>
      <c r="AW319" s="108"/>
      <c r="AX319" s="108"/>
      <c r="AY319" s="108"/>
      <c r="AZ319" s="108"/>
      <c r="BA319" s="108"/>
      <c r="BB319" s="108"/>
      <c r="BC319" s="108"/>
      <c r="BD319" s="108"/>
      <c r="BE319" s="108"/>
      <c r="BF319" s="108"/>
      <c r="BG319" s="108"/>
      <c r="BH319" s="108"/>
      <c r="BI319" s="108"/>
      <c r="BJ319" s="108"/>
      <c r="BK319" s="108"/>
      <c r="BL319" s="108"/>
      <c r="BM319" s="108"/>
      <c r="BN319" s="108"/>
      <c r="BO319" s="108"/>
      <c r="BP319" s="108"/>
      <c r="BQ319" s="108"/>
      <c r="BR319" s="108"/>
      <c r="BS319" s="108"/>
      <c r="BT319" s="108"/>
      <c r="BU319" s="108"/>
      <c r="BV319" s="108"/>
      <c r="BW319" s="108"/>
      <c r="BX319" s="108"/>
      <c r="BY319" s="108"/>
      <c r="BZ319" s="108"/>
      <c r="CA319" s="108"/>
      <c r="CB319" s="108"/>
      <c r="CC319" s="108"/>
      <c r="CD319" s="108"/>
      <c r="CE319" s="108"/>
      <c r="CF319" s="108"/>
      <c r="CG319" s="108"/>
      <c r="CH319" s="108"/>
      <c r="CI319" s="108"/>
      <c r="CJ319" s="108"/>
      <c r="CK319" s="108"/>
      <c r="CL319" s="108"/>
      <c r="CM319" s="108"/>
      <c r="CN319" s="108"/>
      <c r="CO319" s="108"/>
      <c r="CP319" s="108"/>
      <c r="CQ319" s="108"/>
      <c r="CR319" s="108"/>
      <c r="CS319" s="108"/>
      <c r="CT319" s="108"/>
      <c r="CU319" s="108"/>
      <c r="CV319" s="108"/>
      <c r="CW319" s="108"/>
      <c r="CX319" s="108"/>
      <c r="CY319" s="108"/>
      <c r="CZ319" s="108"/>
      <c r="DA319" s="108"/>
      <c r="DB319" s="108"/>
      <c r="DC319" s="108"/>
      <c r="DD319" s="108"/>
      <c r="DE319" s="108"/>
      <c r="DF319" s="108"/>
      <c r="DG319" s="108"/>
      <c r="DH319" s="108"/>
      <c r="DI319" s="108"/>
      <c r="DJ319" s="108"/>
      <c r="DK319" s="108"/>
      <c r="DL319" s="108"/>
      <c r="DM319" s="108"/>
      <c r="DN319" s="108"/>
      <c r="DO319" s="108"/>
      <c r="DP319" s="108"/>
      <c r="DQ319" s="108"/>
      <c r="DR319" s="108"/>
      <c r="DS319" s="108"/>
      <c r="DT319" s="108"/>
      <c r="DU319" s="108"/>
      <c r="DV319" s="108"/>
      <c r="DW319" s="108"/>
      <c r="DX319" s="108"/>
      <c r="DY319" s="108"/>
      <c r="DZ319" s="108"/>
      <c r="EA319" s="108"/>
      <c r="EB319" s="108"/>
      <c r="EC319" s="108"/>
      <c r="ED319" s="108"/>
      <c r="EE319" s="108"/>
      <c r="EF319" s="108"/>
      <c r="EG319" s="108"/>
      <c r="EH319" s="108"/>
      <c r="EI319" s="108"/>
      <c r="EJ319" s="108"/>
      <c r="EK319" s="108"/>
      <c r="EL319" s="108"/>
      <c r="EM319" s="108"/>
      <c r="EN319" s="108"/>
      <c r="EO319" s="108"/>
      <c r="EP319" s="108"/>
      <c r="EQ319" s="108"/>
      <c r="ER319" s="108"/>
      <c r="ES319" s="108"/>
      <c r="ET319" s="108"/>
      <c r="EU319" s="108"/>
      <c r="EV319" s="108"/>
      <c r="EW319" s="108"/>
      <c r="EX319" s="108"/>
      <c r="EY319" s="108"/>
      <c r="EZ319" s="108"/>
      <c r="FA319" s="108"/>
      <c r="FB319" s="108"/>
      <c r="FC319" s="108"/>
      <c r="FD319" s="108"/>
      <c r="FE319" s="108"/>
      <c r="FF319" s="108"/>
      <c r="FG319" s="108"/>
      <c r="FH319" s="108"/>
      <c r="FI319" s="108"/>
      <c r="FJ319" s="108"/>
      <c r="FK319" s="108"/>
      <c r="FL319" s="108"/>
      <c r="FM319" s="108"/>
      <c r="FN319" s="108"/>
      <c r="FO319" s="108"/>
      <c r="FP319" s="108"/>
      <c r="FQ319" s="108"/>
      <c r="FR319" s="108"/>
      <c r="FS319" s="108"/>
      <c r="FT319" s="108"/>
      <c r="FU319" s="108"/>
      <c r="FV319" s="108"/>
      <c r="FW319" s="108"/>
      <c r="FX319" s="108"/>
      <c r="FY319" s="108"/>
      <c r="FZ319" s="108"/>
      <c r="GA319" s="108"/>
      <c r="GB319" s="108"/>
      <c r="GC319" s="108"/>
      <c r="GD319" s="108"/>
      <c r="GE319" s="108"/>
      <c r="GF319" s="108"/>
      <c r="GG319" s="108"/>
      <c r="GH319" s="108"/>
      <c r="GI319" s="108"/>
      <c r="GJ319" s="108"/>
      <c r="GK319" s="108"/>
      <c r="GL319" s="108"/>
      <c r="GM319" s="108"/>
      <c r="GN319" s="108"/>
      <c r="GO319" s="108"/>
      <c r="GP319" s="108"/>
      <c r="GQ319" s="108"/>
      <c r="GR319" s="108"/>
      <c r="GS319" s="108"/>
      <c r="GT319" s="108"/>
      <c r="GU319" s="108"/>
      <c r="GV319" s="108"/>
      <c r="GW319" s="108"/>
      <c r="GX319" s="108"/>
      <c r="GY319" s="108"/>
      <c r="GZ319" s="108"/>
      <c r="HA319" s="108"/>
      <c r="HB319" s="108"/>
      <c r="HC319" s="108"/>
      <c r="HD319" s="108"/>
      <c r="HE319" s="108"/>
      <c r="HF319" s="108"/>
      <c r="HG319" s="108"/>
      <c r="HH319" s="108"/>
      <c r="HI319" s="108"/>
      <c r="HJ319" s="108"/>
      <c r="HK319" s="108"/>
      <c r="HL319" s="108"/>
      <c r="HM319" s="108"/>
      <c r="HN319" s="108"/>
      <c r="HO319" s="108"/>
      <c r="HP319" s="108"/>
      <c r="HQ319" s="108"/>
      <c r="HR319" s="108"/>
      <c r="HS319" s="108"/>
      <c r="HT319" s="108"/>
      <c r="HU319" s="108"/>
      <c r="HV319" s="108"/>
      <c r="HW319" s="108"/>
      <c r="HX319" s="108"/>
      <c r="HY319" s="108"/>
      <c r="HZ319" s="108"/>
      <c r="IA319" s="108"/>
      <c r="IB319" s="108"/>
      <c r="IC319" s="108"/>
      <c r="ID319" s="108"/>
      <c r="IE319" s="108"/>
      <c r="IF319" s="108"/>
      <c r="IG319" s="108"/>
      <c r="IH319" s="108"/>
      <c r="II319" s="108"/>
      <c r="IJ319" s="108"/>
      <c r="IK319" s="108"/>
      <c r="IL319" s="108"/>
      <c r="IM319" s="108"/>
      <c r="IN319" s="108"/>
      <c r="IO319" s="108"/>
      <c r="IP319" s="108"/>
      <c r="IQ319" s="108"/>
      <c r="IR319" s="108"/>
      <c r="IS319" s="108"/>
      <c r="IT319" s="108"/>
      <c r="IU319" s="108"/>
      <c r="IV319" s="108"/>
      <c r="IW319" s="108"/>
      <c r="IX319" s="108"/>
      <c r="IY319" s="108"/>
      <c r="IZ319" s="108"/>
      <c r="JA319" s="108"/>
      <c r="JB319" s="108"/>
      <c r="JC319" s="108"/>
      <c r="JD319" s="108"/>
      <c r="JE319" s="108"/>
      <c r="JF319" s="108"/>
      <c r="JG319" s="108"/>
      <c r="JH319" s="108"/>
      <c r="JI319" s="108"/>
      <c r="JJ319" s="108"/>
      <c r="JK319" s="108"/>
      <c r="JL319" s="108"/>
      <c r="JM319" s="108"/>
      <c r="JN319" s="108"/>
      <c r="JO319" s="108"/>
      <c r="JP319" s="108"/>
      <c r="JQ319" s="108"/>
      <c r="JR319" s="108"/>
      <c r="JS319" s="108"/>
      <c r="JT319" s="108"/>
      <c r="JU319" s="108"/>
      <c r="JV319" s="108"/>
      <c r="JW319" s="108"/>
      <c r="JX319" s="108"/>
      <c r="JY319" s="108"/>
      <c r="JZ319" s="108"/>
      <c r="KA319" s="108"/>
      <c r="KB319" s="108"/>
      <c r="KC319" s="108"/>
    </row>
    <row r="320" spans="1:289" s="108" customFormat="1" ht="15.75" x14ac:dyDescent="0.25">
      <c r="A320" s="80" t="s">
        <v>439</v>
      </c>
      <c r="B320" s="124">
        <v>7</v>
      </c>
      <c r="C320" s="107" t="s">
        <v>223</v>
      </c>
      <c r="D320" s="117" t="s">
        <v>74</v>
      </c>
      <c r="E320" s="125">
        <v>30600</v>
      </c>
      <c r="F320" s="125">
        <v>10035289800</v>
      </c>
      <c r="G320" s="125">
        <v>65318</v>
      </c>
      <c r="H320" s="120" t="s">
        <v>0</v>
      </c>
      <c r="I320" s="109" t="s">
        <v>177</v>
      </c>
      <c r="J320" s="107">
        <v>1</v>
      </c>
      <c r="K320" s="131">
        <v>86531</v>
      </c>
      <c r="L320" s="127">
        <v>123744</v>
      </c>
      <c r="M320" s="133">
        <v>41.6</v>
      </c>
      <c r="N320" s="133">
        <v>59.49</v>
      </c>
      <c r="O320" s="129"/>
      <c r="P320" s="129"/>
      <c r="Q320" s="107">
        <v>11</v>
      </c>
      <c r="R320" s="107">
        <v>40</v>
      </c>
      <c r="S320" s="107"/>
      <c r="T320" s="107" t="s">
        <v>27</v>
      </c>
      <c r="U320" s="107" t="s">
        <v>56</v>
      </c>
      <c r="V320" s="107" t="s">
        <v>55</v>
      </c>
      <c r="W320" s="107" t="s">
        <v>55</v>
      </c>
      <c r="X320" s="107"/>
      <c r="Y320" s="107" t="s">
        <v>55</v>
      </c>
      <c r="Z320" s="107"/>
      <c r="AA320" s="107" t="s">
        <v>35</v>
      </c>
      <c r="AB320" s="107" t="s">
        <v>55</v>
      </c>
      <c r="AC320" s="107" t="s">
        <v>55</v>
      </c>
      <c r="AD320" s="107" t="s">
        <v>55</v>
      </c>
      <c r="AE320" s="107" t="s">
        <v>55</v>
      </c>
      <c r="AF320" s="107"/>
      <c r="AG320" s="107"/>
      <c r="AH320" s="107"/>
      <c r="AI320" s="107"/>
      <c r="AJ320" s="107"/>
      <c r="AK320" s="107" t="s">
        <v>55</v>
      </c>
      <c r="AL320" s="107"/>
      <c r="AM320" s="107" t="s">
        <v>55</v>
      </c>
      <c r="AN320" s="107" t="s">
        <v>38</v>
      </c>
      <c r="AO320" s="107" t="s">
        <v>38</v>
      </c>
      <c r="AP320" s="107" t="s">
        <v>55</v>
      </c>
      <c r="AQ320" s="107" t="s">
        <v>55</v>
      </c>
      <c r="AR320" s="107" t="s">
        <v>38</v>
      </c>
      <c r="AS320" s="107" t="s">
        <v>55</v>
      </c>
      <c r="AT320" s="107" t="s">
        <v>55</v>
      </c>
      <c r="AU320" s="107" t="s">
        <v>38</v>
      </c>
      <c r="AV320" s="107" t="s">
        <v>55</v>
      </c>
    </row>
    <row r="321" spans="1:289" s="108" customFormat="1" ht="15.75" x14ac:dyDescent="0.25">
      <c r="A321" s="80" t="s">
        <v>439</v>
      </c>
      <c r="B321" s="124">
        <v>7</v>
      </c>
      <c r="C321" s="107" t="s">
        <v>223</v>
      </c>
      <c r="D321" s="116" t="s">
        <v>74</v>
      </c>
      <c r="E321" s="125">
        <v>30600</v>
      </c>
      <c r="F321" s="125">
        <v>10035289800</v>
      </c>
      <c r="G321" s="125">
        <v>65318</v>
      </c>
      <c r="H321" s="109" t="s">
        <v>73</v>
      </c>
      <c r="I321" s="121" t="s">
        <v>173</v>
      </c>
      <c r="J321" s="107">
        <v>3</v>
      </c>
      <c r="K321" s="131">
        <v>57096</v>
      </c>
      <c r="L321" s="127">
        <v>80254</v>
      </c>
      <c r="M321" s="133">
        <v>27.45</v>
      </c>
      <c r="N321" s="133">
        <v>38.58</v>
      </c>
      <c r="O321" s="133"/>
      <c r="P321" s="133"/>
      <c r="Q321" s="107">
        <v>12</v>
      </c>
      <c r="R321" s="107">
        <v>40</v>
      </c>
      <c r="S321" s="107"/>
      <c r="T321" s="110" t="s">
        <v>441</v>
      </c>
      <c r="U321" s="107" t="s">
        <v>56</v>
      </c>
      <c r="V321" s="107" t="s">
        <v>55</v>
      </c>
      <c r="W321" s="107" t="s">
        <v>55</v>
      </c>
      <c r="X321" s="107" t="s">
        <v>31</v>
      </c>
      <c r="Y321" s="107" t="s">
        <v>55</v>
      </c>
      <c r="Z321" s="107"/>
      <c r="AA321" s="107" t="s">
        <v>35</v>
      </c>
      <c r="AB321" s="107" t="s">
        <v>38</v>
      </c>
      <c r="AC321" s="107" t="s">
        <v>38</v>
      </c>
      <c r="AD321" s="107" t="s">
        <v>38</v>
      </c>
      <c r="AE321" s="107" t="s">
        <v>38</v>
      </c>
      <c r="AF321" s="107" t="s">
        <v>55</v>
      </c>
      <c r="AG321" s="107" t="s">
        <v>55</v>
      </c>
      <c r="AH321" s="107" t="s">
        <v>55</v>
      </c>
      <c r="AI321" s="107" t="s">
        <v>55</v>
      </c>
      <c r="AJ321" s="107" t="s">
        <v>55</v>
      </c>
      <c r="AK321" s="107"/>
      <c r="AL321" s="107" t="s">
        <v>55</v>
      </c>
      <c r="AM321" s="107" t="s">
        <v>38</v>
      </c>
      <c r="AN321" s="107" t="s">
        <v>55</v>
      </c>
      <c r="AO321" s="107"/>
      <c r="AP321" s="107"/>
      <c r="AQ321" s="107" t="s">
        <v>38</v>
      </c>
      <c r="AR321" s="107" t="s">
        <v>38</v>
      </c>
      <c r="AS321" s="107"/>
      <c r="AT321" s="107" t="s">
        <v>38</v>
      </c>
      <c r="AU321" s="107"/>
      <c r="AV321" s="107" t="s">
        <v>55</v>
      </c>
    </row>
    <row r="322" spans="1:289" s="108" customFormat="1" ht="15.75" x14ac:dyDescent="0.25">
      <c r="A322" s="80" t="s">
        <v>439</v>
      </c>
      <c r="B322" s="124">
        <v>7</v>
      </c>
      <c r="C322" s="107" t="s">
        <v>223</v>
      </c>
      <c r="D322" s="116" t="s">
        <v>74</v>
      </c>
      <c r="E322" s="125">
        <v>30600</v>
      </c>
      <c r="F322" s="125">
        <v>10035289800</v>
      </c>
      <c r="G322" s="125">
        <v>65318</v>
      </c>
      <c r="H322" s="109" t="s">
        <v>72</v>
      </c>
      <c r="I322" s="109" t="s">
        <v>176</v>
      </c>
      <c r="J322" s="107">
        <v>1</v>
      </c>
      <c r="K322" s="131">
        <v>44326</v>
      </c>
      <c r="L322" s="127">
        <v>61273</v>
      </c>
      <c r="M322" s="133">
        <v>21.31</v>
      </c>
      <c r="N322" s="133">
        <v>29.46</v>
      </c>
      <c r="O322" s="133"/>
      <c r="P322" s="133"/>
      <c r="Q322" s="107">
        <v>12</v>
      </c>
      <c r="R322" s="107">
        <v>40</v>
      </c>
      <c r="S322" s="107"/>
      <c r="T322" s="110" t="s">
        <v>442</v>
      </c>
      <c r="U322" s="107" t="s">
        <v>56</v>
      </c>
      <c r="V322" s="107" t="s">
        <v>260</v>
      </c>
      <c r="W322" s="107" t="s">
        <v>55</v>
      </c>
      <c r="X322" s="107"/>
      <c r="Y322" s="107" t="s">
        <v>260</v>
      </c>
      <c r="Z322" s="107" t="s">
        <v>38</v>
      </c>
      <c r="AA322" s="107" t="s">
        <v>35</v>
      </c>
      <c r="AB322" s="107"/>
      <c r="AC322" s="107" t="s">
        <v>55</v>
      </c>
      <c r="AD322" s="107"/>
      <c r="AE322" s="107" t="s">
        <v>38</v>
      </c>
      <c r="AF322" s="107"/>
      <c r="AG322" s="107" t="s">
        <v>38</v>
      </c>
      <c r="AH322" s="107" t="s">
        <v>38</v>
      </c>
      <c r="AI322" s="107" t="s">
        <v>38</v>
      </c>
      <c r="AJ322" s="107" t="s">
        <v>38</v>
      </c>
      <c r="AK322" s="107" t="s">
        <v>38</v>
      </c>
      <c r="AL322" s="107" t="s">
        <v>38</v>
      </c>
      <c r="AM322" s="107"/>
      <c r="AN322" s="107" t="s">
        <v>38</v>
      </c>
      <c r="AO322" s="107" t="s">
        <v>55</v>
      </c>
      <c r="AP322" s="107"/>
      <c r="AQ322" s="107" t="s">
        <v>38</v>
      </c>
      <c r="AR322" s="107" t="s">
        <v>55</v>
      </c>
      <c r="AS322" s="107"/>
      <c r="AT322" s="107"/>
      <c r="AU322" s="107" t="s">
        <v>55</v>
      </c>
      <c r="AV322" s="107" t="s">
        <v>38</v>
      </c>
    </row>
    <row r="323" spans="1:289" s="166" customFormat="1" ht="15.75" x14ac:dyDescent="0.25">
      <c r="A323" s="80" t="s">
        <v>439</v>
      </c>
      <c r="B323" s="165">
        <v>7</v>
      </c>
      <c r="C323" s="165" t="s">
        <v>223</v>
      </c>
      <c r="D323" s="188" t="s">
        <v>91</v>
      </c>
      <c r="E323" s="197">
        <v>31063</v>
      </c>
      <c r="F323" s="197">
        <v>9553603300</v>
      </c>
      <c r="G323" s="197">
        <v>37075</v>
      </c>
      <c r="H323" s="191" t="s">
        <v>0</v>
      </c>
      <c r="I323" s="167" t="s">
        <v>177</v>
      </c>
      <c r="J323" s="165">
        <v>1</v>
      </c>
      <c r="K323" s="207">
        <v>89586</v>
      </c>
      <c r="L323" s="199">
        <v>115627</v>
      </c>
      <c r="M323" s="204">
        <v>43.07</v>
      </c>
      <c r="N323" s="204">
        <v>55.59</v>
      </c>
      <c r="O323" s="210"/>
      <c r="P323" s="210"/>
      <c r="Q323" s="165">
        <v>10</v>
      </c>
      <c r="R323" s="165">
        <v>40</v>
      </c>
      <c r="S323" s="165"/>
      <c r="T323" s="168" t="s">
        <v>29</v>
      </c>
      <c r="U323" s="165"/>
      <c r="V323" s="165" t="s">
        <v>260</v>
      </c>
      <c r="W323" s="165" t="s">
        <v>55</v>
      </c>
      <c r="X323" s="165"/>
      <c r="Y323" s="165" t="s">
        <v>55</v>
      </c>
      <c r="Z323" s="165"/>
      <c r="AA323" s="165" t="s">
        <v>35</v>
      </c>
      <c r="AB323" s="165"/>
      <c r="AC323" s="165"/>
      <c r="AD323" s="165"/>
      <c r="AE323" s="165"/>
      <c r="AF323" s="165"/>
      <c r="AG323" s="165"/>
      <c r="AH323" s="165"/>
      <c r="AI323" s="165"/>
      <c r="AJ323" s="165"/>
      <c r="AK323" s="165"/>
      <c r="AL323" s="165"/>
      <c r="AM323" s="165"/>
      <c r="AN323" s="165"/>
      <c r="AO323" s="165"/>
      <c r="AP323" s="165" t="s">
        <v>260</v>
      </c>
      <c r="AQ323" s="165" t="s">
        <v>260</v>
      </c>
      <c r="AR323" s="165" t="s">
        <v>55</v>
      </c>
      <c r="AS323" s="165"/>
      <c r="AT323" s="165"/>
      <c r="AU323" s="165" t="s">
        <v>55</v>
      </c>
      <c r="AV323" s="165"/>
    </row>
    <row r="324" spans="1:289" s="166" customFormat="1" ht="15.75" x14ac:dyDescent="0.25">
      <c r="A324" s="80" t="s">
        <v>439</v>
      </c>
      <c r="B324" s="165">
        <v>7</v>
      </c>
      <c r="C324" s="165" t="s">
        <v>223</v>
      </c>
      <c r="D324" s="188" t="s">
        <v>91</v>
      </c>
      <c r="E324" s="197">
        <v>31063</v>
      </c>
      <c r="F324" s="197">
        <v>9553603300</v>
      </c>
      <c r="G324" s="197">
        <v>37075</v>
      </c>
      <c r="H324" s="191" t="s">
        <v>1</v>
      </c>
      <c r="I324" s="167" t="s">
        <v>177</v>
      </c>
      <c r="J324" s="165">
        <v>1</v>
      </c>
      <c r="K324" s="207">
        <v>65520</v>
      </c>
      <c r="L324" s="199">
        <v>84157</v>
      </c>
      <c r="M324" s="204">
        <v>31.5</v>
      </c>
      <c r="N324" s="204">
        <v>40.46</v>
      </c>
      <c r="O324" s="204"/>
      <c r="P324" s="204"/>
      <c r="Q324" s="165">
        <v>10</v>
      </c>
      <c r="R324" s="165">
        <v>40</v>
      </c>
      <c r="S324" s="165" t="s">
        <v>56</v>
      </c>
      <c r="T324" s="165" t="s">
        <v>27</v>
      </c>
      <c r="U324" s="165" t="s">
        <v>56</v>
      </c>
      <c r="V324" s="165" t="s">
        <v>55</v>
      </c>
      <c r="W324" s="165" t="s">
        <v>55</v>
      </c>
      <c r="X324" s="165" t="s">
        <v>31</v>
      </c>
      <c r="Y324" s="165" t="s">
        <v>55</v>
      </c>
      <c r="Z324" s="165" t="s">
        <v>38</v>
      </c>
      <c r="AA324" s="165" t="s">
        <v>35</v>
      </c>
      <c r="AB324" s="165" t="s">
        <v>55</v>
      </c>
      <c r="AC324" s="165" t="s">
        <v>55</v>
      </c>
      <c r="AD324" s="165" t="s">
        <v>55</v>
      </c>
      <c r="AE324" s="165" t="s">
        <v>55</v>
      </c>
      <c r="AF324" s="165" t="s">
        <v>55</v>
      </c>
      <c r="AG324" s="165" t="s">
        <v>55</v>
      </c>
      <c r="AH324" s="165" t="s">
        <v>55</v>
      </c>
      <c r="AI324" s="165" t="s">
        <v>55</v>
      </c>
      <c r="AJ324" s="165" t="s">
        <v>55</v>
      </c>
      <c r="AK324" s="165" t="s">
        <v>55</v>
      </c>
      <c r="AL324" s="165" t="s">
        <v>55</v>
      </c>
      <c r="AM324" s="165" t="s">
        <v>55</v>
      </c>
      <c r="AN324" s="165" t="s">
        <v>55</v>
      </c>
      <c r="AO324" s="165" t="s">
        <v>55</v>
      </c>
      <c r="AP324" s="165" t="s">
        <v>55</v>
      </c>
      <c r="AQ324" s="165" t="s">
        <v>55</v>
      </c>
      <c r="AR324" s="165" t="s">
        <v>55</v>
      </c>
      <c r="AS324" s="165" t="s">
        <v>55</v>
      </c>
      <c r="AT324" s="165" t="s">
        <v>55</v>
      </c>
      <c r="AU324" s="165" t="s">
        <v>55</v>
      </c>
      <c r="AV324" s="165" t="s">
        <v>55</v>
      </c>
    </row>
    <row r="325" spans="1:289" s="166" customFormat="1" ht="15.75" x14ac:dyDescent="0.25">
      <c r="A325" s="80" t="s">
        <v>439</v>
      </c>
      <c r="B325" s="165">
        <v>7</v>
      </c>
      <c r="C325" s="165" t="s">
        <v>223</v>
      </c>
      <c r="D325" s="188" t="s">
        <v>91</v>
      </c>
      <c r="E325" s="197">
        <v>31063</v>
      </c>
      <c r="F325" s="197">
        <v>9553603300</v>
      </c>
      <c r="G325" s="197">
        <v>37075</v>
      </c>
      <c r="H325" s="191" t="s">
        <v>87</v>
      </c>
      <c r="I325" s="167" t="s">
        <v>177</v>
      </c>
      <c r="J325" s="165">
        <v>1</v>
      </c>
      <c r="K325" s="207">
        <v>65520</v>
      </c>
      <c r="L325" s="199">
        <v>84157</v>
      </c>
      <c r="M325" s="204">
        <v>31.5</v>
      </c>
      <c r="N325" s="204">
        <v>40.46</v>
      </c>
      <c r="O325" s="204"/>
      <c r="P325" s="204"/>
      <c r="Q325" s="165">
        <v>10</v>
      </c>
      <c r="R325" s="165">
        <v>40</v>
      </c>
      <c r="S325" s="165" t="s">
        <v>56</v>
      </c>
      <c r="T325" s="165" t="s">
        <v>495</v>
      </c>
      <c r="U325" s="165" t="s">
        <v>56</v>
      </c>
      <c r="V325" s="165" t="s">
        <v>55</v>
      </c>
      <c r="W325" s="165" t="s">
        <v>55</v>
      </c>
      <c r="X325" s="165" t="s">
        <v>31</v>
      </c>
      <c r="Y325" s="165" t="s">
        <v>55</v>
      </c>
      <c r="Z325" s="165" t="s">
        <v>38</v>
      </c>
      <c r="AA325" s="165" t="s">
        <v>35</v>
      </c>
      <c r="AB325" s="165" t="s">
        <v>55</v>
      </c>
      <c r="AC325" s="165"/>
      <c r="AD325" s="165"/>
      <c r="AE325" s="165" t="s">
        <v>55</v>
      </c>
      <c r="AF325" s="165" t="s">
        <v>55</v>
      </c>
      <c r="AG325" s="165" t="s">
        <v>55</v>
      </c>
      <c r="AH325" s="165" t="s">
        <v>55</v>
      </c>
      <c r="AI325" s="165" t="s">
        <v>55</v>
      </c>
      <c r="AJ325" s="165" t="s">
        <v>55</v>
      </c>
      <c r="AK325" s="165" t="s">
        <v>55</v>
      </c>
      <c r="AL325" s="165"/>
      <c r="AM325" s="165"/>
      <c r="AN325" s="165"/>
      <c r="AO325" s="165" t="s">
        <v>55</v>
      </c>
      <c r="AP325" s="165" t="s">
        <v>55</v>
      </c>
      <c r="AQ325" s="165" t="s">
        <v>38</v>
      </c>
      <c r="AR325" s="165" t="s">
        <v>55</v>
      </c>
      <c r="AS325" s="165" t="s">
        <v>55</v>
      </c>
      <c r="AT325" s="165" t="s">
        <v>55</v>
      </c>
      <c r="AU325" s="165" t="s">
        <v>55</v>
      </c>
      <c r="AV325" s="165" t="s">
        <v>55</v>
      </c>
    </row>
    <row r="326" spans="1:289" s="166" customFormat="1" ht="15.75" x14ac:dyDescent="0.25">
      <c r="A326" s="80" t="s">
        <v>439</v>
      </c>
      <c r="B326" s="165">
        <v>7</v>
      </c>
      <c r="C326" s="165" t="s">
        <v>223</v>
      </c>
      <c r="D326" s="188" t="s">
        <v>91</v>
      </c>
      <c r="E326" s="197">
        <v>31063</v>
      </c>
      <c r="F326" s="197">
        <v>9553603300</v>
      </c>
      <c r="G326" s="197">
        <v>37075</v>
      </c>
      <c r="H326" s="191" t="s">
        <v>352</v>
      </c>
      <c r="I326" s="167" t="s">
        <v>176</v>
      </c>
      <c r="J326" s="165">
        <v>4</v>
      </c>
      <c r="K326" s="207">
        <v>47132</v>
      </c>
      <c r="L326" s="199">
        <v>20275</v>
      </c>
      <c r="M326" s="204">
        <v>24.17</v>
      </c>
      <c r="N326" s="204">
        <v>30.91</v>
      </c>
      <c r="O326" s="204"/>
      <c r="P326" s="204"/>
      <c r="Q326" s="165">
        <v>10</v>
      </c>
      <c r="R326" s="165">
        <v>37.5</v>
      </c>
      <c r="S326" s="165" t="s">
        <v>56</v>
      </c>
      <c r="T326" s="165" t="s">
        <v>496</v>
      </c>
      <c r="U326" s="165" t="s">
        <v>56</v>
      </c>
      <c r="V326" s="165" t="s">
        <v>55</v>
      </c>
      <c r="W326" s="165" t="s">
        <v>55</v>
      </c>
      <c r="X326" s="165" t="s">
        <v>31</v>
      </c>
      <c r="Y326" s="165" t="s">
        <v>55</v>
      </c>
      <c r="Z326" s="165" t="s">
        <v>38</v>
      </c>
      <c r="AA326" s="165" t="s">
        <v>35</v>
      </c>
      <c r="AB326" s="165" t="s">
        <v>55</v>
      </c>
      <c r="AC326" s="165" t="s">
        <v>55</v>
      </c>
      <c r="AD326" s="165"/>
      <c r="AE326" s="165" t="s">
        <v>55</v>
      </c>
      <c r="AF326" s="165"/>
      <c r="AG326" s="165" t="s">
        <v>38</v>
      </c>
      <c r="AH326" s="165"/>
      <c r="AI326" s="165"/>
      <c r="AJ326" s="165"/>
      <c r="AK326" s="165" t="s">
        <v>55</v>
      </c>
      <c r="AL326" s="165" t="s">
        <v>55</v>
      </c>
      <c r="AM326" s="165"/>
      <c r="AN326" s="165"/>
      <c r="AO326" s="165" t="s">
        <v>55</v>
      </c>
      <c r="AP326" s="165" t="s">
        <v>55</v>
      </c>
      <c r="AQ326" s="165" t="s">
        <v>38</v>
      </c>
      <c r="AR326" s="165" t="s">
        <v>55</v>
      </c>
      <c r="AS326" s="165" t="s">
        <v>55</v>
      </c>
      <c r="AT326" s="165" t="s">
        <v>55</v>
      </c>
      <c r="AU326" s="165" t="s">
        <v>55</v>
      </c>
      <c r="AV326" s="165" t="s">
        <v>55</v>
      </c>
    </row>
    <row r="327" spans="1:289" s="162" customFormat="1" ht="15.75" x14ac:dyDescent="0.25">
      <c r="A327" s="80" t="s">
        <v>439</v>
      </c>
      <c r="B327" s="165">
        <v>7</v>
      </c>
      <c r="C327" s="165" t="s">
        <v>223</v>
      </c>
      <c r="D327" s="280" t="s">
        <v>91</v>
      </c>
      <c r="E327" s="197">
        <v>31063</v>
      </c>
      <c r="F327" s="197">
        <v>9553603300</v>
      </c>
      <c r="G327" s="197">
        <v>37075</v>
      </c>
      <c r="H327" s="191" t="s">
        <v>88</v>
      </c>
      <c r="I327" s="192" t="s">
        <v>173</v>
      </c>
      <c r="J327" s="165">
        <v>0</v>
      </c>
      <c r="K327" s="207">
        <v>47132</v>
      </c>
      <c r="L327" s="199">
        <v>60275</v>
      </c>
      <c r="M327" s="204">
        <v>24.17</v>
      </c>
      <c r="N327" s="204">
        <v>30.91</v>
      </c>
      <c r="O327" s="204"/>
      <c r="P327" s="204"/>
      <c r="Q327" s="165">
        <v>10</v>
      </c>
      <c r="R327" s="165">
        <v>37.5</v>
      </c>
      <c r="S327" s="165"/>
      <c r="T327" s="168"/>
      <c r="U327" s="165" t="s">
        <v>56</v>
      </c>
      <c r="V327" s="165" t="s">
        <v>55</v>
      </c>
      <c r="W327" s="165" t="s">
        <v>55</v>
      </c>
      <c r="X327" s="165" t="s">
        <v>38</v>
      </c>
      <c r="Y327" s="165" t="s">
        <v>55</v>
      </c>
      <c r="Z327" s="165"/>
      <c r="AA327" s="165" t="s">
        <v>35</v>
      </c>
      <c r="AB327" s="165"/>
      <c r="AC327" s="165"/>
      <c r="AD327" s="165"/>
      <c r="AE327" s="165"/>
      <c r="AF327" s="165"/>
      <c r="AG327" s="165"/>
      <c r="AH327" s="165"/>
      <c r="AI327" s="165"/>
      <c r="AJ327" s="165"/>
      <c r="AK327" s="165"/>
      <c r="AL327" s="165" t="s">
        <v>38</v>
      </c>
      <c r="AM327" s="165"/>
      <c r="AN327" s="165"/>
      <c r="AO327" s="165"/>
      <c r="AP327" s="165" t="s">
        <v>38</v>
      </c>
      <c r="AQ327" s="165"/>
      <c r="AR327" s="165" t="s">
        <v>55</v>
      </c>
      <c r="AS327" s="165"/>
      <c r="AT327" s="165"/>
      <c r="AU327" s="165" t="s">
        <v>55</v>
      </c>
      <c r="AV327" s="165"/>
      <c r="AW327" s="166"/>
      <c r="AX327" s="166"/>
      <c r="AY327" s="166"/>
      <c r="AZ327" s="166"/>
      <c r="BA327" s="166"/>
      <c r="BB327" s="166"/>
      <c r="BC327" s="166"/>
      <c r="BD327" s="166"/>
      <c r="BE327" s="166"/>
      <c r="BF327" s="166"/>
      <c r="BG327" s="166"/>
      <c r="BH327" s="166"/>
      <c r="BI327" s="166"/>
      <c r="BJ327" s="166"/>
      <c r="BK327" s="166"/>
      <c r="BL327" s="166"/>
      <c r="BM327" s="166"/>
      <c r="BN327" s="166"/>
      <c r="BO327" s="166"/>
      <c r="BP327" s="166"/>
      <c r="BQ327" s="166"/>
      <c r="BR327" s="166"/>
      <c r="BS327" s="166"/>
      <c r="BT327" s="166"/>
      <c r="BU327" s="166"/>
      <c r="BV327" s="166"/>
      <c r="BW327" s="166"/>
      <c r="BX327" s="166"/>
      <c r="BY327" s="166"/>
      <c r="BZ327" s="166"/>
      <c r="CA327" s="166"/>
      <c r="CB327" s="166"/>
      <c r="CC327" s="166"/>
      <c r="CD327" s="166"/>
      <c r="CE327" s="166"/>
      <c r="CF327" s="166"/>
      <c r="CG327" s="166"/>
      <c r="CH327" s="166"/>
      <c r="CI327" s="166"/>
      <c r="CJ327" s="166"/>
      <c r="CK327" s="166"/>
      <c r="CL327" s="166"/>
      <c r="CM327" s="166"/>
      <c r="CN327" s="166"/>
      <c r="CO327" s="166"/>
      <c r="CP327" s="166"/>
      <c r="CQ327" s="166"/>
      <c r="CR327" s="166"/>
      <c r="CS327" s="166"/>
      <c r="CT327" s="166"/>
      <c r="CU327" s="166"/>
      <c r="CV327" s="166"/>
      <c r="CW327" s="166"/>
      <c r="CX327" s="166"/>
      <c r="CY327" s="166"/>
      <c r="CZ327" s="166"/>
      <c r="DA327" s="166"/>
      <c r="DB327" s="166"/>
      <c r="DC327" s="166"/>
      <c r="DD327" s="166"/>
      <c r="DE327" s="166"/>
      <c r="DF327" s="166"/>
      <c r="DG327" s="166"/>
      <c r="DH327" s="166"/>
      <c r="DI327" s="166"/>
      <c r="DJ327" s="166"/>
      <c r="DK327" s="166"/>
      <c r="DL327" s="166"/>
      <c r="DM327" s="166"/>
      <c r="DN327" s="166"/>
      <c r="DO327" s="166"/>
      <c r="DP327" s="166"/>
      <c r="DQ327" s="166"/>
      <c r="DR327" s="166"/>
      <c r="DS327" s="166"/>
      <c r="DT327" s="166"/>
      <c r="DU327" s="166"/>
      <c r="DV327" s="166"/>
      <c r="DW327" s="166"/>
      <c r="DX327" s="166"/>
      <c r="DY327" s="166"/>
      <c r="DZ327" s="166"/>
      <c r="EA327" s="166"/>
      <c r="EB327" s="166"/>
      <c r="EC327" s="166"/>
      <c r="ED327" s="166"/>
      <c r="EE327" s="166"/>
      <c r="EF327" s="166"/>
      <c r="EG327" s="166"/>
      <c r="EH327" s="166"/>
      <c r="EI327" s="166"/>
      <c r="EJ327" s="166"/>
      <c r="EK327" s="166"/>
      <c r="EL327" s="166"/>
      <c r="EM327" s="166"/>
      <c r="EN327" s="166"/>
      <c r="EO327" s="166"/>
      <c r="EP327" s="166"/>
      <c r="EQ327" s="166"/>
      <c r="ER327" s="166"/>
      <c r="ES327" s="166"/>
      <c r="ET327" s="166"/>
      <c r="EU327" s="166"/>
      <c r="EV327" s="166"/>
      <c r="EW327" s="166"/>
      <c r="EX327" s="166"/>
      <c r="EY327" s="166"/>
      <c r="EZ327" s="166"/>
      <c r="FA327" s="166"/>
      <c r="FB327" s="166"/>
      <c r="FC327" s="166"/>
      <c r="FD327" s="166"/>
      <c r="FE327" s="166"/>
      <c r="FF327" s="166"/>
      <c r="FG327" s="166"/>
      <c r="FH327" s="166"/>
      <c r="FI327" s="166"/>
      <c r="FJ327" s="166"/>
      <c r="FK327" s="166"/>
      <c r="FL327" s="166"/>
      <c r="FM327" s="166"/>
      <c r="FN327" s="166"/>
      <c r="FO327" s="166"/>
      <c r="FP327" s="166"/>
      <c r="FQ327" s="166"/>
      <c r="FR327" s="166"/>
      <c r="FS327" s="166"/>
      <c r="FT327" s="166"/>
      <c r="FU327" s="166"/>
      <c r="FV327" s="166"/>
      <c r="FW327" s="166"/>
      <c r="FX327" s="166"/>
      <c r="FY327" s="166"/>
      <c r="FZ327" s="166"/>
      <c r="GA327" s="166"/>
      <c r="GB327" s="166"/>
      <c r="GC327" s="166"/>
      <c r="GD327" s="166"/>
      <c r="GE327" s="166"/>
      <c r="GF327" s="166"/>
      <c r="GG327" s="166"/>
      <c r="GH327" s="166"/>
      <c r="GI327" s="166"/>
      <c r="GJ327" s="166"/>
      <c r="GK327" s="166"/>
      <c r="GL327" s="166"/>
      <c r="GM327" s="166"/>
      <c r="GN327" s="166"/>
      <c r="GO327" s="166"/>
      <c r="GP327" s="166"/>
      <c r="GQ327" s="166"/>
      <c r="GR327" s="166"/>
      <c r="GS327" s="166"/>
      <c r="GT327" s="166"/>
      <c r="GU327" s="166"/>
      <c r="GV327" s="166"/>
      <c r="GW327" s="166"/>
      <c r="GX327" s="166"/>
      <c r="GY327" s="166"/>
      <c r="GZ327" s="166"/>
      <c r="HA327" s="166"/>
      <c r="HB327" s="166"/>
      <c r="HC327" s="166"/>
      <c r="HD327" s="166"/>
      <c r="HE327" s="166"/>
      <c r="HF327" s="166"/>
      <c r="HG327" s="166"/>
      <c r="HH327" s="166"/>
      <c r="HI327" s="166"/>
      <c r="HJ327" s="166"/>
      <c r="HK327" s="166"/>
      <c r="HL327" s="166"/>
      <c r="HM327" s="166"/>
      <c r="HN327" s="166"/>
      <c r="HO327" s="166"/>
      <c r="HP327" s="166"/>
      <c r="HQ327" s="166"/>
      <c r="HR327" s="166"/>
      <c r="HS327" s="166"/>
      <c r="HT327" s="166"/>
      <c r="HU327" s="166"/>
      <c r="HV327" s="166"/>
      <c r="HW327" s="166"/>
      <c r="HX327" s="166"/>
      <c r="HY327" s="166"/>
      <c r="HZ327" s="166"/>
      <c r="IA327" s="166"/>
      <c r="IB327" s="166"/>
      <c r="IC327" s="166"/>
      <c r="ID327" s="166"/>
      <c r="IE327" s="166"/>
      <c r="IF327" s="166"/>
      <c r="IG327" s="166"/>
      <c r="IH327" s="166"/>
      <c r="II327" s="166"/>
      <c r="IJ327" s="166"/>
      <c r="IK327" s="166"/>
      <c r="IL327" s="166"/>
      <c r="IM327" s="166"/>
      <c r="IN327" s="166"/>
      <c r="IO327" s="166"/>
      <c r="IP327" s="166"/>
      <c r="IQ327" s="166"/>
      <c r="IR327" s="166"/>
      <c r="IS327" s="166"/>
      <c r="IT327" s="166"/>
      <c r="IU327" s="166"/>
      <c r="IV327" s="166"/>
      <c r="IW327" s="166"/>
      <c r="IX327" s="166"/>
      <c r="IY327" s="166"/>
      <c r="IZ327" s="166"/>
      <c r="JA327" s="166"/>
      <c r="JB327" s="166"/>
      <c r="JC327" s="166"/>
      <c r="JD327" s="166"/>
      <c r="JE327" s="166"/>
      <c r="JF327" s="166"/>
      <c r="JG327" s="166"/>
      <c r="JH327" s="166"/>
      <c r="JI327" s="166"/>
      <c r="JJ327" s="166"/>
      <c r="JK327" s="166"/>
      <c r="JL327" s="166"/>
      <c r="JM327" s="166"/>
      <c r="JN327" s="166"/>
      <c r="JO327" s="166"/>
      <c r="JP327" s="166"/>
      <c r="JQ327" s="166"/>
      <c r="JR327" s="166"/>
      <c r="JS327" s="166"/>
      <c r="JT327" s="166"/>
      <c r="JU327" s="166"/>
      <c r="JV327" s="166"/>
      <c r="JW327" s="166"/>
      <c r="JX327" s="166"/>
      <c r="JY327" s="166"/>
      <c r="JZ327" s="166"/>
      <c r="KA327" s="166"/>
      <c r="KB327" s="166"/>
      <c r="KC327" s="166"/>
    </row>
    <row r="328" spans="1:289" s="162" customFormat="1" ht="15.75" x14ac:dyDescent="0.25">
      <c r="A328" s="80" t="s">
        <v>439</v>
      </c>
      <c r="B328" s="165">
        <v>7</v>
      </c>
      <c r="C328" s="165" t="s">
        <v>223</v>
      </c>
      <c r="D328" s="188" t="s">
        <v>91</v>
      </c>
      <c r="E328" s="197">
        <v>31063</v>
      </c>
      <c r="F328" s="197">
        <v>9553603300</v>
      </c>
      <c r="G328" s="197">
        <v>37075</v>
      </c>
      <c r="H328" s="167" t="s">
        <v>89</v>
      </c>
      <c r="I328" s="167" t="s">
        <v>173</v>
      </c>
      <c r="J328" s="165">
        <v>1</v>
      </c>
      <c r="K328" s="207">
        <v>50934</v>
      </c>
      <c r="L328" s="199">
        <v>65228</v>
      </c>
      <c r="M328" s="204">
        <v>26.12</v>
      </c>
      <c r="N328" s="204">
        <v>33.450000000000003</v>
      </c>
      <c r="O328" s="204"/>
      <c r="P328" s="204"/>
      <c r="Q328" s="165">
        <v>10</v>
      </c>
      <c r="R328" s="165">
        <v>37.5</v>
      </c>
      <c r="S328" s="165"/>
      <c r="T328" s="168" t="s">
        <v>29</v>
      </c>
      <c r="U328" s="165" t="s">
        <v>55</v>
      </c>
      <c r="V328" s="165" t="s">
        <v>55</v>
      </c>
      <c r="W328" s="165" t="s">
        <v>55</v>
      </c>
      <c r="X328" s="165" t="s">
        <v>38</v>
      </c>
      <c r="Y328" s="165" t="s">
        <v>55</v>
      </c>
      <c r="Z328" s="165"/>
      <c r="AA328" s="165" t="s">
        <v>35</v>
      </c>
      <c r="AB328" s="165"/>
      <c r="AC328" s="165"/>
      <c r="AD328" s="165" t="s">
        <v>38</v>
      </c>
      <c r="AE328" s="165"/>
      <c r="AF328" s="165"/>
      <c r="AG328" s="165" t="s">
        <v>38</v>
      </c>
      <c r="AH328" s="165" t="s">
        <v>55</v>
      </c>
      <c r="AI328" s="165"/>
      <c r="AJ328" s="165" t="s">
        <v>55</v>
      </c>
      <c r="AK328" s="165" t="s">
        <v>55</v>
      </c>
      <c r="AL328" s="165" t="s">
        <v>55</v>
      </c>
      <c r="AM328" s="165"/>
      <c r="AN328" s="165"/>
      <c r="AO328" s="165" t="s">
        <v>55</v>
      </c>
      <c r="AP328" s="165"/>
      <c r="AQ328" s="165" t="s">
        <v>38</v>
      </c>
      <c r="AR328" s="165" t="s">
        <v>55</v>
      </c>
      <c r="AS328" s="165"/>
      <c r="AT328" s="165"/>
      <c r="AU328" s="165" t="s">
        <v>55</v>
      </c>
      <c r="AV328" s="165" t="s">
        <v>55</v>
      </c>
      <c r="AW328" s="166"/>
      <c r="AX328" s="166"/>
      <c r="AY328" s="166"/>
      <c r="AZ328" s="166"/>
      <c r="BA328" s="166"/>
      <c r="BB328" s="166"/>
      <c r="BC328" s="166"/>
      <c r="BD328" s="166"/>
      <c r="BE328" s="166"/>
      <c r="BF328" s="166"/>
      <c r="BG328" s="166"/>
      <c r="BH328" s="166"/>
      <c r="BI328" s="166"/>
      <c r="BJ328" s="166"/>
      <c r="BK328" s="166"/>
      <c r="BL328" s="166"/>
      <c r="BM328" s="166"/>
      <c r="BN328" s="166"/>
      <c r="BO328" s="166"/>
      <c r="BP328" s="166"/>
      <c r="BQ328" s="166"/>
      <c r="BR328" s="166"/>
      <c r="BS328" s="166"/>
      <c r="BT328" s="166"/>
      <c r="BU328" s="166"/>
      <c r="BV328" s="166"/>
      <c r="BW328" s="166"/>
      <c r="BX328" s="166"/>
      <c r="BY328" s="166"/>
      <c r="BZ328" s="166"/>
      <c r="CA328" s="166"/>
      <c r="CB328" s="166"/>
      <c r="CC328" s="166"/>
      <c r="CD328" s="166"/>
      <c r="CE328" s="166"/>
      <c r="CF328" s="166"/>
      <c r="CG328" s="166"/>
      <c r="CH328" s="166"/>
      <c r="CI328" s="166"/>
      <c r="CJ328" s="166"/>
      <c r="CK328" s="166"/>
      <c r="CL328" s="166"/>
      <c r="CM328" s="166"/>
      <c r="CN328" s="166"/>
      <c r="CO328" s="166"/>
      <c r="CP328" s="166"/>
      <c r="CQ328" s="166"/>
      <c r="CR328" s="166"/>
      <c r="CS328" s="166"/>
      <c r="CT328" s="166"/>
      <c r="CU328" s="166"/>
      <c r="CV328" s="166"/>
      <c r="CW328" s="166"/>
      <c r="CX328" s="166"/>
      <c r="CY328" s="166"/>
      <c r="CZ328" s="166"/>
      <c r="DA328" s="166"/>
      <c r="DB328" s="166"/>
      <c r="DC328" s="166"/>
      <c r="DD328" s="166"/>
      <c r="DE328" s="166"/>
      <c r="DF328" s="166"/>
      <c r="DG328" s="166"/>
      <c r="DH328" s="166"/>
      <c r="DI328" s="166"/>
      <c r="DJ328" s="166"/>
      <c r="DK328" s="166"/>
      <c r="DL328" s="166"/>
      <c r="DM328" s="166"/>
      <c r="DN328" s="166"/>
      <c r="DO328" s="166"/>
      <c r="DP328" s="166"/>
      <c r="DQ328" s="166"/>
      <c r="DR328" s="166"/>
      <c r="DS328" s="166"/>
      <c r="DT328" s="166"/>
      <c r="DU328" s="166"/>
      <c r="DV328" s="166"/>
      <c r="DW328" s="166"/>
      <c r="DX328" s="166"/>
      <c r="DY328" s="166"/>
      <c r="DZ328" s="166"/>
      <c r="EA328" s="166"/>
      <c r="EB328" s="166"/>
      <c r="EC328" s="166"/>
      <c r="ED328" s="166"/>
      <c r="EE328" s="166"/>
      <c r="EF328" s="166"/>
      <c r="EG328" s="166"/>
      <c r="EH328" s="166"/>
      <c r="EI328" s="166"/>
      <c r="EJ328" s="166"/>
      <c r="EK328" s="166"/>
      <c r="EL328" s="166"/>
      <c r="EM328" s="166"/>
      <c r="EN328" s="166"/>
      <c r="EO328" s="166"/>
      <c r="EP328" s="166"/>
      <c r="EQ328" s="166"/>
      <c r="ER328" s="166"/>
      <c r="ES328" s="166"/>
      <c r="ET328" s="166"/>
      <c r="EU328" s="166"/>
      <c r="EV328" s="166"/>
      <c r="EW328" s="166"/>
      <c r="EX328" s="166"/>
      <c r="EY328" s="166"/>
      <c r="EZ328" s="166"/>
      <c r="FA328" s="166"/>
      <c r="FB328" s="166"/>
      <c r="FC328" s="166"/>
      <c r="FD328" s="166"/>
      <c r="FE328" s="166"/>
      <c r="FF328" s="166"/>
      <c r="FG328" s="166"/>
      <c r="FH328" s="166"/>
      <c r="FI328" s="166"/>
      <c r="FJ328" s="166"/>
      <c r="FK328" s="166"/>
      <c r="FL328" s="166"/>
      <c r="FM328" s="166"/>
      <c r="FN328" s="166"/>
      <c r="FO328" s="166"/>
      <c r="FP328" s="166"/>
      <c r="FQ328" s="166"/>
      <c r="FR328" s="166"/>
      <c r="FS328" s="166"/>
      <c r="FT328" s="166"/>
      <c r="FU328" s="166"/>
      <c r="FV328" s="166"/>
      <c r="FW328" s="166"/>
      <c r="FX328" s="166"/>
      <c r="FY328" s="166"/>
      <c r="FZ328" s="166"/>
      <c r="GA328" s="166"/>
      <c r="GB328" s="166"/>
      <c r="GC328" s="166"/>
      <c r="GD328" s="166"/>
      <c r="GE328" s="166"/>
      <c r="GF328" s="166"/>
      <c r="GG328" s="166"/>
      <c r="GH328" s="166"/>
      <c r="GI328" s="166"/>
      <c r="GJ328" s="166"/>
      <c r="GK328" s="166"/>
      <c r="GL328" s="166"/>
      <c r="GM328" s="166"/>
      <c r="GN328" s="166"/>
      <c r="GO328" s="166"/>
      <c r="GP328" s="166"/>
      <c r="GQ328" s="166"/>
      <c r="GR328" s="166"/>
      <c r="GS328" s="166"/>
      <c r="GT328" s="166"/>
      <c r="GU328" s="166"/>
      <c r="GV328" s="166"/>
      <c r="GW328" s="166"/>
      <c r="GX328" s="166"/>
      <c r="GY328" s="166"/>
      <c r="GZ328" s="166"/>
      <c r="HA328" s="166"/>
      <c r="HB328" s="166"/>
      <c r="HC328" s="166"/>
      <c r="HD328" s="166"/>
      <c r="HE328" s="166"/>
      <c r="HF328" s="166"/>
      <c r="HG328" s="166"/>
      <c r="HH328" s="166"/>
      <c r="HI328" s="166"/>
      <c r="HJ328" s="166"/>
      <c r="HK328" s="166"/>
      <c r="HL328" s="166"/>
      <c r="HM328" s="166"/>
      <c r="HN328" s="166"/>
      <c r="HO328" s="166"/>
      <c r="HP328" s="166"/>
      <c r="HQ328" s="166"/>
      <c r="HR328" s="166"/>
      <c r="HS328" s="166"/>
      <c r="HT328" s="166"/>
      <c r="HU328" s="166"/>
      <c r="HV328" s="166"/>
      <c r="HW328" s="166"/>
      <c r="HX328" s="166"/>
      <c r="HY328" s="166"/>
      <c r="HZ328" s="166"/>
      <c r="IA328" s="166"/>
      <c r="IB328" s="166"/>
      <c r="IC328" s="166"/>
      <c r="ID328" s="166"/>
      <c r="IE328" s="166"/>
      <c r="IF328" s="166"/>
      <c r="IG328" s="166"/>
      <c r="IH328" s="166"/>
      <c r="II328" s="166"/>
      <c r="IJ328" s="166"/>
      <c r="IK328" s="166"/>
      <c r="IL328" s="166"/>
      <c r="IM328" s="166"/>
      <c r="IN328" s="166"/>
      <c r="IO328" s="166"/>
      <c r="IP328" s="166"/>
      <c r="IQ328" s="166"/>
      <c r="IR328" s="166"/>
      <c r="IS328" s="166"/>
      <c r="IT328" s="166"/>
      <c r="IU328" s="166"/>
      <c r="IV328" s="166"/>
      <c r="IW328" s="166"/>
      <c r="IX328" s="166"/>
      <c r="IY328" s="166"/>
      <c r="IZ328" s="166"/>
      <c r="JA328" s="166"/>
      <c r="JB328" s="166"/>
      <c r="JC328" s="166"/>
      <c r="JD328" s="166"/>
      <c r="JE328" s="166"/>
      <c r="JF328" s="166"/>
      <c r="JG328" s="166"/>
      <c r="JH328" s="166"/>
      <c r="JI328" s="166"/>
      <c r="JJ328" s="166"/>
      <c r="JK328" s="166"/>
      <c r="JL328" s="166"/>
      <c r="JM328" s="166"/>
      <c r="JN328" s="166"/>
      <c r="JO328" s="166"/>
      <c r="JP328" s="166"/>
      <c r="JQ328" s="166"/>
      <c r="JR328" s="166"/>
      <c r="JS328" s="166"/>
      <c r="JT328" s="166"/>
      <c r="JU328" s="166"/>
      <c r="JV328" s="166"/>
      <c r="JW328" s="166"/>
      <c r="JX328" s="166"/>
      <c r="JY328" s="166"/>
      <c r="JZ328" s="166"/>
      <c r="KA328" s="166"/>
      <c r="KB328" s="166"/>
      <c r="KC328" s="166"/>
    </row>
    <row r="329" spans="1:289" s="162" customFormat="1" ht="15.75" x14ac:dyDescent="0.25">
      <c r="A329" s="80" t="s">
        <v>439</v>
      </c>
      <c r="B329" s="165">
        <v>7</v>
      </c>
      <c r="C329" s="165" t="s">
        <v>223</v>
      </c>
      <c r="D329" s="188" t="s">
        <v>91</v>
      </c>
      <c r="E329" s="197">
        <v>31063</v>
      </c>
      <c r="F329" s="197">
        <v>9553603300</v>
      </c>
      <c r="G329" s="197">
        <v>37075</v>
      </c>
      <c r="H329" s="167" t="s">
        <v>90</v>
      </c>
      <c r="I329" s="167" t="s">
        <v>173</v>
      </c>
      <c r="J329" s="165">
        <v>0</v>
      </c>
      <c r="K329" s="207">
        <v>54717</v>
      </c>
      <c r="L329" s="199">
        <v>70161</v>
      </c>
      <c r="M329" s="204">
        <v>28.06</v>
      </c>
      <c r="N329" s="204">
        <v>35.979999999999997</v>
      </c>
      <c r="O329" s="204"/>
      <c r="P329" s="204"/>
      <c r="Q329" s="165">
        <v>10</v>
      </c>
      <c r="R329" s="165">
        <v>37.5</v>
      </c>
      <c r="S329" s="165"/>
      <c r="T329" s="168" t="s">
        <v>67</v>
      </c>
      <c r="U329" s="165" t="s">
        <v>55</v>
      </c>
      <c r="V329" s="165" t="s">
        <v>55</v>
      </c>
      <c r="W329" s="165" t="s">
        <v>55</v>
      </c>
      <c r="X329" s="165" t="s">
        <v>38</v>
      </c>
      <c r="Y329" s="165" t="s">
        <v>55</v>
      </c>
      <c r="Z329" s="165"/>
      <c r="AA329" s="165" t="s">
        <v>35</v>
      </c>
      <c r="AB329" s="165"/>
      <c r="AC329" s="165"/>
      <c r="AD329" s="165"/>
      <c r="AE329" s="165"/>
      <c r="AF329" s="165"/>
      <c r="AG329" s="165" t="s">
        <v>55</v>
      </c>
      <c r="AH329" s="165" t="s">
        <v>55</v>
      </c>
      <c r="AI329" s="165" t="s">
        <v>55</v>
      </c>
      <c r="AJ329" s="165" t="s">
        <v>55</v>
      </c>
      <c r="AK329" s="165" t="s">
        <v>55</v>
      </c>
      <c r="AL329" s="165" t="s">
        <v>55</v>
      </c>
      <c r="AM329" s="165"/>
      <c r="AN329" s="165" t="s">
        <v>55</v>
      </c>
      <c r="AO329" s="165" t="s">
        <v>55</v>
      </c>
      <c r="AP329" s="165" t="s">
        <v>55</v>
      </c>
      <c r="AQ329" s="165"/>
      <c r="AR329" s="165" t="s">
        <v>55</v>
      </c>
      <c r="AS329" s="165" t="s">
        <v>55</v>
      </c>
      <c r="AT329" s="165"/>
      <c r="AU329" s="165" t="s">
        <v>55</v>
      </c>
      <c r="AV329" s="165" t="s">
        <v>55</v>
      </c>
      <c r="AW329" s="166"/>
      <c r="AX329" s="166"/>
      <c r="AY329" s="166"/>
      <c r="AZ329" s="166"/>
      <c r="BA329" s="166"/>
      <c r="BB329" s="166"/>
      <c r="BC329" s="166"/>
      <c r="BD329" s="166"/>
      <c r="BE329" s="166"/>
      <c r="BF329" s="166"/>
      <c r="BG329" s="166"/>
      <c r="BH329" s="166"/>
      <c r="BI329" s="166"/>
      <c r="BJ329" s="166"/>
      <c r="BK329" s="166"/>
      <c r="BL329" s="166"/>
      <c r="BM329" s="166"/>
      <c r="BN329" s="166"/>
      <c r="BO329" s="166"/>
      <c r="BP329" s="166"/>
      <c r="BQ329" s="166"/>
      <c r="BR329" s="166"/>
      <c r="BS329" s="166"/>
      <c r="BT329" s="166"/>
      <c r="BU329" s="166"/>
      <c r="BV329" s="166"/>
      <c r="BW329" s="166"/>
      <c r="BX329" s="166"/>
      <c r="BY329" s="166"/>
      <c r="BZ329" s="166"/>
      <c r="CA329" s="166"/>
      <c r="CB329" s="166"/>
      <c r="CC329" s="166"/>
      <c r="CD329" s="166"/>
      <c r="CE329" s="166"/>
      <c r="CF329" s="166"/>
      <c r="CG329" s="166"/>
      <c r="CH329" s="166"/>
      <c r="CI329" s="166"/>
      <c r="CJ329" s="166"/>
      <c r="CK329" s="166"/>
      <c r="CL329" s="166"/>
      <c r="CM329" s="166"/>
      <c r="CN329" s="166"/>
      <c r="CO329" s="166"/>
      <c r="CP329" s="166"/>
      <c r="CQ329" s="166"/>
      <c r="CR329" s="166"/>
      <c r="CS329" s="166"/>
      <c r="CT329" s="166"/>
      <c r="CU329" s="166"/>
      <c r="CV329" s="166"/>
      <c r="CW329" s="166"/>
      <c r="CX329" s="166"/>
      <c r="CY329" s="166"/>
      <c r="CZ329" s="166"/>
      <c r="DA329" s="166"/>
      <c r="DB329" s="166"/>
      <c r="DC329" s="166"/>
      <c r="DD329" s="166"/>
      <c r="DE329" s="166"/>
      <c r="DF329" s="166"/>
      <c r="DG329" s="166"/>
      <c r="DH329" s="166"/>
      <c r="DI329" s="166"/>
      <c r="DJ329" s="166"/>
      <c r="DK329" s="166"/>
      <c r="DL329" s="166"/>
      <c r="DM329" s="166"/>
      <c r="DN329" s="166"/>
      <c r="DO329" s="166"/>
      <c r="DP329" s="166"/>
      <c r="DQ329" s="166"/>
      <c r="DR329" s="166"/>
      <c r="DS329" s="166"/>
      <c r="DT329" s="166"/>
      <c r="DU329" s="166"/>
      <c r="DV329" s="166"/>
      <c r="DW329" s="166"/>
      <c r="DX329" s="166"/>
      <c r="DY329" s="166"/>
      <c r="DZ329" s="166"/>
      <c r="EA329" s="166"/>
      <c r="EB329" s="166"/>
      <c r="EC329" s="166"/>
      <c r="ED329" s="166"/>
      <c r="EE329" s="166"/>
      <c r="EF329" s="166"/>
      <c r="EG329" s="166"/>
      <c r="EH329" s="166"/>
      <c r="EI329" s="166"/>
      <c r="EJ329" s="166"/>
      <c r="EK329" s="166"/>
      <c r="EL329" s="166"/>
      <c r="EM329" s="166"/>
      <c r="EN329" s="166"/>
      <c r="EO329" s="166"/>
      <c r="EP329" s="166"/>
      <c r="EQ329" s="166"/>
      <c r="ER329" s="166"/>
      <c r="ES329" s="166"/>
      <c r="ET329" s="166"/>
      <c r="EU329" s="166"/>
      <c r="EV329" s="166"/>
      <c r="EW329" s="166"/>
      <c r="EX329" s="166"/>
      <c r="EY329" s="166"/>
      <c r="EZ329" s="166"/>
      <c r="FA329" s="166"/>
      <c r="FB329" s="166"/>
      <c r="FC329" s="166"/>
      <c r="FD329" s="166"/>
      <c r="FE329" s="166"/>
      <c r="FF329" s="166"/>
      <c r="FG329" s="166"/>
      <c r="FH329" s="166"/>
      <c r="FI329" s="166"/>
      <c r="FJ329" s="166"/>
      <c r="FK329" s="166"/>
      <c r="FL329" s="166"/>
      <c r="FM329" s="166"/>
      <c r="FN329" s="166"/>
      <c r="FO329" s="166"/>
      <c r="FP329" s="166"/>
      <c r="FQ329" s="166"/>
      <c r="FR329" s="166"/>
      <c r="FS329" s="166"/>
      <c r="FT329" s="166"/>
      <c r="FU329" s="166"/>
      <c r="FV329" s="166"/>
      <c r="FW329" s="166"/>
      <c r="FX329" s="166"/>
      <c r="FY329" s="166"/>
      <c r="FZ329" s="166"/>
      <c r="GA329" s="166"/>
      <c r="GB329" s="166"/>
      <c r="GC329" s="166"/>
      <c r="GD329" s="166"/>
      <c r="GE329" s="166"/>
      <c r="GF329" s="166"/>
      <c r="GG329" s="166"/>
      <c r="GH329" s="166"/>
      <c r="GI329" s="166"/>
      <c r="GJ329" s="166"/>
      <c r="GK329" s="166"/>
      <c r="GL329" s="166"/>
      <c r="GM329" s="166"/>
      <c r="GN329" s="166"/>
      <c r="GO329" s="166"/>
      <c r="GP329" s="166"/>
      <c r="GQ329" s="166"/>
      <c r="GR329" s="166"/>
      <c r="GS329" s="166"/>
      <c r="GT329" s="166"/>
      <c r="GU329" s="166"/>
      <c r="GV329" s="166"/>
      <c r="GW329" s="166"/>
      <c r="GX329" s="166"/>
      <c r="GY329" s="166"/>
      <c r="GZ329" s="166"/>
      <c r="HA329" s="166"/>
      <c r="HB329" s="166"/>
      <c r="HC329" s="166"/>
      <c r="HD329" s="166"/>
      <c r="HE329" s="166"/>
      <c r="HF329" s="166"/>
      <c r="HG329" s="166"/>
      <c r="HH329" s="166"/>
      <c r="HI329" s="166"/>
      <c r="HJ329" s="166"/>
      <c r="HK329" s="166"/>
      <c r="HL329" s="166"/>
      <c r="HM329" s="166"/>
      <c r="HN329" s="166"/>
      <c r="HO329" s="166"/>
      <c r="HP329" s="166"/>
      <c r="HQ329" s="166"/>
      <c r="HR329" s="166"/>
      <c r="HS329" s="166"/>
      <c r="HT329" s="166"/>
      <c r="HU329" s="166"/>
      <c r="HV329" s="166"/>
      <c r="HW329" s="166"/>
      <c r="HX329" s="166"/>
      <c r="HY329" s="166"/>
      <c r="HZ329" s="166"/>
      <c r="IA329" s="166"/>
      <c r="IB329" s="166"/>
      <c r="IC329" s="166"/>
      <c r="ID329" s="166"/>
      <c r="IE329" s="166"/>
      <c r="IF329" s="166"/>
      <c r="IG329" s="166"/>
      <c r="IH329" s="166"/>
      <c r="II329" s="166"/>
      <c r="IJ329" s="166"/>
      <c r="IK329" s="166"/>
      <c r="IL329" s="166"/>
      <c r="IM329" s="166"/>
      <c r="IN329" s="166"/>
      <c r="IO329" s="166"/>
      <c r="IP329" s="166"/>
      <c r="IQ329" s="166"/>
      <c r="IR329" s="166"/>
      <c r="IS329" s="166"/>
      <c r="IT329" s="166"/>
      <c r="IU329" s="166"/>
      <c r="IV329" s="166"/>
      <c r="IW329" s="166"/>
      <c r="IX329" s="166"/>
      <c r="IY329" s="166"/>
      <c r="IZ329" s="166"/>
      <c r="JA329" s="166"/>
      <c r="JB329" s="166"/>
      <c r="JC329" s="166"/>
      <c r="JD329" s="166"/>
      <c r="JE329" s="166"/>
      <c r="JF329" s="166"/>
      <c r="JG329" s="166"/>
      <c r="JH329" s="166"/>
      <c r="JI329" s="166"/>
      <c r="JJ329" s="166"/>
      <c r="JK329" s="166"/>
      <c r="JL329" s="166"/>
      <c r="JM329" s="166"/>
      <c r="JN329" s="166"/>
      <c r="JO329" s="166"/>
      <c r="JP329" s="166"/>
      <c r="JQ329" s="166"/>
      <c r="JR329" s="166"/>
      <c r="JS329" s="166"/>
      <c r="JT329" s="166"/>
      <c r="JU329" s="166"/>
      <c r="JV329" s="166"/>
      <c r="JW329" s="166"/>
      <c r="JX329" s="166"/>
      <c r="JY329" s="166"/>
      <c r="JZ329" s="166"/>
      <c r="KA329" s="166"/>
      <c r="KB329" s="166"/>
      <c r="KC329" s="166"/>
    </row>
    <row r="330" spans="1:289" s="162" customFormat="1" ht="15.75" x14ac:dyDescent="0.25">
      <c r="A330" s="80" t="s">
        <v>439</v>
      </c>
      <c r="B330" s="165">
        <v>7</v>
      </c>
      <c r="C330" s="165" t="s">
        <v>223</v>
      </c>
      <c r="D330" s="188" t="s">
        <v>91</v>
      </c>
      <c r="E330" s="197">
        <v>31063</v>
      </c>
      <c r="F330" s="197">
        <v>9553603300</v>
      </c>
      <c r="G330" s="197">
        <v>37075</v>
      </c>
      <c r="H330" s="167" t="s">
        <v>48</v>
      </c>
      <c r="I330" s="167" t="s">
        <v>173</v>
      </c>
      <c r="J330" s="165">
        <v>3</v>
      </c>
      <c r="K330" s="207">
        <v>58637</v>
      </c>
      <c r="L330" s="199">
        <v>75231</v>
      </c>
      <c r="M330" s="204">
        <v>30.07</v>
      </c>
      <c r="N330" s="204">
        <v>38.58</v>
      </c>
      <c r="O330" s="204"/>
      <c r="P330" s="204"/>
      <c r="Q330" s="165">
        <v>10</v>
      </c>
      <c r="R330" s="165">
        <v>37.5</v>
      </c>
      <c r="S330" s="165"/>
      <c r="T330" s="168" t="s">
        <v>28</v>
      </c>
      <c r="U330" s="165" t="s">
        <v>55</v>
      </c>
      <c r="V330" s="165" t="s">
        <v>55</v>
      </c>
      <c r="W330" s="165" t="s">
        <v>55</v>
      </c>
      <c r="X330" s="165"/>
      <c r="Y330" s="165" t="s">
        <v>55</v>
      </c>
      <c r="Z330" s="165"/>
      <c r="AA330" s="165" t="s">
        <v>35</v>
      </c>
      <c r="AB330" s="165"/>
      <c r="AC330" s="165"/>
      <c r="AD330" s="165"/>
      <c r="AE330" s="165"/>
      <c r="AF330" s="165"/>
      <c r="AG330" s="165"/>
      <c r="AH330" s="165"/>
      <c r="AI330" s="165"/>
      <c r="AJ330" s="165"/>
      <c r="AK330" s="165"/>
      <c r="AL330" s="165" t="s">
        <v>55</v>
      </c>
      <c r="AM330" s="165"/>
      <c r="AN330" s="165" t="s">
        <v>55</v>
      </c>
      <c r="AO330" s="165" t="s">
        <v>55</v>
      </c>
      <c r="AP330" s="165" t="s">
        <v>55</v>
      </c>
      <c r="AQ330" s="165"/>
      <c r="AR330" s="165" t="s">
        <v>55</v>
      </c>
      <c r="AS330" s="165" t="s">
        <v>55</v>
      </c>
      <c r="AT330" s="165"/>
      <c r="AU330" s="165" t="s">
        <v>55</v>
      </c>
      <c r="AV330" s="165" t="s">
        <v>55</v>
      </c>
      <c r="AW330" s="166"/>
      <c r="AX330" s="166"/>
      <c r="AY330" s="166"/>
      <c r="AZ330" s="166"/>
      <c r="BA330" s="166"/>
      <c r="BB330" s="166"/>
      <c r="BC330" s="166"/>
      <c r="BD330" s="166"/>
      <c r="BE330" s="166"/>
      <c r="BF330" s="166"/>
      <c r="BG330" s="166"/>
      <c r="BH330" s="166"/>
      <c r="BI330" s="166"/>
      <c r="BJ330" s="166"/>
      <c r="BK330" s="166"/>
      <c r="BL330" s="166"/>
      <c r="BM330" s="166"/>
      <c r="BN330" s="166"/>
      <c r="BO330" s="166"/>
      <c r="BP330" s="166"/>
      <c r="BQ330" s="166"/>
      <c r="BR330" s="166"/>
      <c r="BS330" s="166"/>
      <c r="BT330" s="166"/>
      <c r="BU330" s="166"/>
      <c r="BV330" s="166"/>
      <c r="BW330" s="166"/>
      <c r="BX330" s="166"/>
      <c r="BY330" s="166"/>
      <c r="BZ330" s="166"/>
      <c r="CA330" s="166"/>
      <c r="CB330" s="166"/>
      <c r="CC330" s="166"/>
      <c r="CD330" s="166"/>
      <c r="CE330" s="166"/>
      <c r="CF330" s="166"/>
      <c r="CG330" s="166"/>
      <c r="CH330" s="166"/>
      <c r="CI330" s="166"/>
      <c r="CJ330" s="166"/>
      <c r="CK330" s="166"/>
      <c r="CL330" s="166"/>
      <c r="CM330" s="166"/>
      <c r="CN330" s="166"/>
      <c r="CO330" s="166"/>
      <c r="CP330" s="166"/>
      <c r="CQ330" s="166"/>
      <c r="CR330" s="166"/>
      <c r="CS330" s="166"/>
      <c r="CT330" s="166"/>
      <c r="CU330" s="166"/>
      <c r="CV330" s="166"/>
      <c r="CW330" s="166"/>
      <c r="CX330" s="166"/>
      <c r="CY330" s="166"/>
      <c r="CZ330" s="166"/>
      <c r="DA330" s="166"/>
      <c r="DB330" s="166"/>
      <c r="DC330" s="166"/>
      <c r="DD330" s="166"/>
      <c r="DE330" s="166"/>
      <c r="DF330" s="166"/>
      <c r="DG330" s="166"/>
      <c r="DH330" s="166"/>
      <c r="DI330" s="166"/>
      <c r="DJ330" s="166"/>
      <c r="DK330" s="166"/>
      <c r="DL330" s="166"/>
      <c r="DM330" s="166"/>
      <c r="DN330" s="166"/>
      <c r="DO330" s="166"/>
      <c r="DP330" s="166"/>
      <c r="DQ330" s="166"/>
      <c r="DR330" s="166"/>
      <c r="DS330" s="166"/>
      <c r="DT330" s="166"/>
      <c r="DU330" s="166"/>
      <c r="DV330" s="166"/>
      <c r="DW330" s="166"/>
      <c r="DX330" s="166"/>
      <c r="DY330" s="166"/>
      <c r="DZ330" s="166"/>
      <c r="EA330" s="166"/>
      <c r="EB330" s="166"/>
      <c r="EC330" s="166"/>
      <c r="ED330" s="166"/>
      <c r="EE330" s="166"/>
      <c r="EF330" s="166"/>
      <c r="EG330" s="166"/>
      <c r="EH330" s="166"/>
      <c r="EI330" s="166"/>
      <c r="EJ330" s="166"/>
      <c r="EK330" s="166"/>
      <c r="EL330" s="166"/>
      <c r="EM330" s="166"/>
      <c r="EN330" s="166"/>
      <c r="EO330" s="166"/>
      <c r="EP330" s="166"/>
      <c r="EQ330" s="166"/>
      <c r="ER330" s="166"/>
      <c r="ES330" s="166"/>
      <c r="ET330" s="166"/>
      <c r="EU330" s="166"/>
      <c r="EV330" s="166"/>
      <c r="EW330" s="166"/>
      <c r="EX330" s="166"/>
      <c r="EY330" s="166"/>
      <c r="EZ330" s="166"/>
      <c r="FA330" s="166"/>
      <c r="FB330" s="166"/>
      <c r="FC330" s="166"/>
      <c r="FD330" s="166"/>
      <c r="FE330" s="166"/>
      <c r="FF330" s="166"/>
      <c r="FG330" s="166"/>
      <c r="FH330" s="166"/>
      <c r="FI330" s="166"/>
      <c r="FJ330" s="166"/>
      <c r="FK330" s="166"/>
      <c r="FL330" s="166"/>
      <c r="FM330" s="166"/>
      <c r="FN330" s="166"/>
      <c r="FO330" s="166"/>
      <c r="FP330" s="166"/>
      <c r="FQ330" s="166"/>
      <c r="FR330" s="166"/>
      <c r="FS330" s="166"/>
      <c r="FT330" s="166"/>
      <c r="FU330" s="166"/>
      <c r="FV330" s="166"/>
      <c r="FW330" s="166"/>
      <c r="FX330" s="166"/>
      <c r="FY330" s="166"/>
      <c r="FZ330" s="166"/>
      <c r="GA330" s="166"/>
      <c r="GB330" s="166"/>
      <c r="GC330" s="166"/>
      <c r="GD330" s="166"/>
      <c r="GE330" s="166"/>
      <c r="GF330" s="166"/>
      <c r="GG330" s="166"/>
      <c r="GH330" s="166"/>
      <c r="GI330" s="166"/>
      <c r="GJ330" s="166"/>
      <c r="GK330" s="166"/>
      <c r="GL330" s="166"/>
      <c r="GM330" s="166"/>
      <c r="GN330" s="166"/>
      <c r="GO330" s="166"/>
      <c r="GP330" s="166"/>
      <c r="GQ330" s="166"/>
      <c r="GR330" s="166"/>
      <c r="GS330" s="166"/>
      <c r="GT330" s="166"/>
      <c r="GU330" s="166"/>
      <c r="GV330" s="166"/>
      <c r="GW330" s="166"/>
      <c r="GX330" s="166"/>
      <c r="GY330" s="166"/>
      <c r="GZ330" s="166"/>
      <c r="HA330" s="166"/>
      <c r="HB330" s="166"/>
      <c r="HC330" s="166"/>
      <c r="HD330" s="166"/>
      <c r="HE330" s="166"/>
      <c r="HF330" s="166"/>
      <c r="HG330" s="166"/>
      <c r="HH330" s="166"/>
      <c r="HI330" s="166"/>
      <c r="HJ330" s="166"/>
      <c r="HK330" s="166"/>
      <c r="HL330" s="166"/>
      <c r="HM330" s="166"/>
      <c r="HN330" s="166"/>
      <c r="HO330" s="166"/>
      <c r="HP330" s="166"/>
      <c r="HQ330" s="166"/>
      <c r="HR330" s="166"/>
      <c r="HS330" s="166"/>
      <c r="HT330" s="166"/>
      <c r="HU330" s="166"/>
      <c r="HV330" s="166"/>
      <c r="HW330" s="166"/>
      <c r="HX330" s="166"/>
      <c r="HY330" s="166"/>
      <c r="HZ330" s="166"/>
      <c r="IA330" s="166"/>
      <c r="IB330" s="166"/>
      <c r="IC330" s="166"/>
      <c r="ID330" s="166"/>
      <c r="IE330" s="166"/>
      <c r="IF330" s="166"/>
      <c r="IG330" s="166"/>
      <c r="IH330" s="166"/>
      <c r="II330" s="166"/>
      <c r="IJ330" s="166"/>
      <c r="IK330" s="166"/>
      <c r="IL330" s="166"/>
      <c r="IM330" s="166"/>
      <c r="IN330" s="166"/>
      <c r="IO330" s="166"/>
      <c r="IP330" s="166"/>
      <c r="IQ330" s="166"/>
      <c r="IR330" s="166"/>
      <c r="IS330" s="166"/>
      <c r="IT330" s="166"/>
      <c r="IU330" s="166"/>
      <c r="IV330" s="166"/>
      <c r="IW330" s="166"/>
      <c r="IX330" s="166"/>
      <c r="IY330" s="166"/>
      <c r="IZ330" s="166"/>
      <c r="JA330" s="166"/>
      <c r="JB330" s="166"/>
      <c r="JC330" s="166"/>
      <c r="JD330" s="166"/>
      <c r="JE330" s="166"/>
      <c r="JF330" s="166"/>
      <c r="JG330" s="166"/>
      <c r="JH330" s="166"/>
      <c r="JI330" s="166"/>
      <c r="JJ330" s="166"/>
      <c r="JK330" s="166"/>
      <c r="JL330" s="166"/>
      <c r="JM330" s="166"/>
      <c r="JN330" s="166"/>
      <c r="JO330" s="166"/>
      <c r="JP330" s="166"/>
      <c r="JQ330" s="166"/>
      <c r="JR330" s="166"/>
      <c r="JS330" s="166"/>
      <c r="JT330" s="166"/>
      <c r="JU330" s="166"/>
      <c r="JV330" s="166"/>
      <c r="JW330" s="166"/>
      <c r="JX330" s="166"/>
      <c r="JY330" s="166"/>
      <c r="JZ330" s="166"/>
      <c r="KA330" s="166"/>
      <c r="KB330" s="166"/>
      <c r="KC330" s="166"/>
    </row>
    <row r="331" spans="1:289" s="82" customFormat="1" ht="15.75" x14ac:dyDescent="0.25">
      <c r="A331" s="79">
        <v>2024</v>
      </c>
      <c r="B331" s="97">
        <v>7</v>
      </c>
      <c r="C331" s="92" t="s">
        <v>223</v>
      </c>
      <c r="D331" s="98" t="s">
        <v>207</v>
      </c>
      <c r="E331" s="99">
        <v>7447</v>
      </c>
      <c r="F331" s="99">
        <v>1864398700</v>
      </c>
      <c r="G331" s="99">
        <v>6153</v>
      </c>
      <c r="H331" s="100" t="s">
        <v>0</v>
      </c>
      <c r="I331" s="100" t="s">
        <v>177</v>
      </c>
      <c r="J331" s="92">
        <v>1</v>
      </c>
      <c r="K331" s="95">
        <v>77542</v>
      </c>
      <c r="L331" s="93">
        <v>107349</v>
      </c>
      <c r="M331" s="94">
        <v>37.28</v>
      </c>
      <c r="N331" s="94">
        <v>51.61</v>
      </c>
      <c r="O331" s="94" t="s">
        <v>55</v>
      </c>
      <c r="P331" s="94"/>
      <c r="Q331" s="92">
        <v>13</v>
      </c>
      <c r="R331" s="92">
        <v>40</v>
      </c>
      <c r="S331" s="92"/>
      <c r="T331" s="85" t="s">
        <v>27</v>
      </c>
      <c r="U331" s="92"/>
      <c r="V331" s="92" t="s">
        <v>55</v>
      </c>
      <c r="W331" s="92" t="s">
        <v>55</v>
      </c>
      <c r="X331" s="92" t="s">
        <v>38</v>
      </c>
      <c r="Y331" s="92" t="s">
        <v>55</v>
      </c>
      <c r="Z331" s="92"/>
      <c r="AA331" s="92" t="s">
        <v>35</v>
      </c>
      <c r="AB331" s="92" t="s">
        <v>55</v>
      </c>
      <c r="AC331" s="92" t="s">
        <v>55</v>
      </c>
      <c r="AD331" s="92" t="s">
        <v>55</v>
      </c>
      <c r="AE331" s="92" t="s">
        <v>55</v>
      </c>
      <c r="AF331" s="92" t="s">
        <v>55</v>
      </c>
      <c r="AG331" s="92" t="s">
        <v>55</v>
      </c>
      <c r="AH331" s="92" t="s">
        <v>55</v>
      </c>
      <c r="AI331" s="92" t="s">
        <v>55</v>
      </c>
      <c r="AJ331" s="92" t="s">
        <v>55</v>
      </c>
      <c r="AK331" s="92" t="s">
        <v>55</v>
      </c>
      <c r="AL331" s="92" t="s">
        <v>55</v>
      </c>
      <c r="AM331" s="92" t="s">
        <v>55</v>
      </c>
      <c r="AN331" s="92" t="s">
        <v>55</v>
      </c>
      <c r="AO331" s="92" t="s">
        <v>55</v>
      </c>
      <c r="AP331" s="92" t="s">
        <v>55</v>
      </c>
      <c r="AQ331" s="92" t="s">
        <v>55</v>
      </c>
      <c r="AR331" s="92"/>
      <c r="AS331" s="92" t="s">
        <v>55</v>
      </c>
      <c r="AT331" s="92" t="s">
        <v>55</v>
      </c>
      <c r="AU331" s="92"/>
      <c r="AV331" s="92" t="s">
        <v>55</v>
      </c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  <c r="BV331" s="83"/>
      <c r="BW331" s="83"/>
      <c r="BX331" s="83"/>
      <c r="BY331" s="83"/>
      <c r="BZ331" s="83"/>
      <c r="CA331" s="83"/>
      <c r="CB331" s="83"/>
      <c r="CC331" s="83"/>
      <c r="CD331" s="83"/>
      <c r="CE331" s="83"/>
      <c r="CF331" s="83"/>
      <c r="CG331" s="83"/>
      <c r="CH331" s="83"/>
      <c r="CI331" s="83"/>
      <c r="CJ331" s="83"/>
      <c r="CK331" s="83"/>
      <c r="CL331" s="83"/>
      <c r="CM331" s="83"/>
      <c r="CN331" s="83"/>
      <c r="CO331" s="83"/>
      <c r="CP331" s="83"/>
      <c r="CQ331" s="83"/>
      <c r="CR331" s="83"/>
      <c r="CS331" s="83"/>
      <c r="CT331" s="83"/>
      <c r="CU331" s="83"/>
      <c r="CV331" s="83"/>
      <c r="CW331" s="83"/>
      <c r="CX331" s="83"/>
      <c r="CY331" s="83"/>
      <c r="CZ331" s="83"/>
      <c r="DA331" s="83"/>
      <c r="DB331" s="83"/>
      <c r="DC331" s="83"/>
      <c r="DD331" s="83"/>
      <c r="DE331" s="83"/>
      <c r="DF331" s="83"/>
      <c r="DG331" s="83"/>
      <c r="DH331" s="83"/>
      <c r="DI331" s="83"/>
      <c r="DJ331" s="83"/>
      <c r="DK331" s="83"/>
      <c r="DL331" s="83"/>
      <c r="DM331" s="83"/>
      <c r="DN331" s="83"/>
      <c r="DO331" s="83"/>
      <c r="DP331" s="83"/>
      <c r="DQ331" s="83"/>
      <c r="DR331" s="83"/>
      <c r="DS331" s="83"/>
      <c r="DT331" s="83"/>
      <c r="DU331" s="83"/>
      <c r="DV331" s="83"/>
      <c r="DW331" s="83"/>
      <c r="DX331" s="83"/>
      <c r="DY331" s="83"/>
      <c r="DZ331" s="83"/>
      <c r="EA331" s="83"/>
      <c r="EB331" s="83"/>
      <c r="EC331" s="83"/>
      <c r="ED331" s="83"/>
      <c r="EE331" s="83"/>
      <c r="EF331" s="83"/>
      <c r="EG331" s="83"/>
      <c r="EH331" s="83"/>
      <c r="EI331" s="83"/>
      <c r="EJ331" s="83"/>
      <c r="EK331" s="83"/>
      <c r="EL331" s="83"/>
      <c r="EM331" s="83"/>
      <c r="EN331" s="83"/>
      <c r="EO331" s="83"/>
      <c r="EP331" s="83"/>
      <c r="EQ331" s="83"/>
      <c r="ER331" s="83"/>
      <c r="ES331" s="83"/>
      <c r="ET331" s="83"/>
      <c r="EU331" s="83"/>
      <c r="EV331" s="83"/>
      <c r="EW331" s="83"/>
      <c r="EX331" s="83"/>
      <c r="EY331" s="83"/>
      <c r="EZ331" s="83"/>
      <c r="FA331" s="83"/>
      <c r="FB331" s="83"/>
      <c r="FC331" s="83"/>
      <c r="FD331" s="83"/>
      <c r="FE331" s="83"/>
      <c r="FF331" s="83"/>
      <c r="FG331" s="83"/>
      <c r="FH331" s="83"/>
      <c r="FI331" s="83"/>
      <c r="FJ331" s="83"/>
      <c r="FK331" s="83"/>
      <c r="FL331" s="83"/>
      <c r="FM331" s="83"/>
      <c r="FN331" s="83"/>
      <c r="FO331" s="83"/>
      <c r="FP331" s="83"/>
      <c r="FQ331" s="83"/>
      <c r="FR331" s="83"/>
      <c r="FS331" s="83"/>
      <c r="FT331" s="83"/>
      <c r="FU331" s="83"/>
      <c r="FV331" s="83"/>
      <c r="FW331" s="83"/>
      <c r="FX331" s="83"/>
      <c r="FY331" s="83"/>
      <c r="FZ331" s="83"/>
      <c r="GA331" s="83"/>
      <c r="GB331" s="83"/>
      <c r="GC331" s="83"/>
      <c r="GD331" s="83"/>
      <c r="GE331" s="83"/>
      <c r="GF331" s="83"/>
      <c r="GG331" s="83"/>
      <c r="GH331" s="83"/>
      <c r="GI331" s="83"/>
      <c r="GJ331" s="83"/>
      <c r="GK331" s="83"/>
      <c r="GL331" s="83"/>
      <c r="GM331" s="83"/>
      <c r="GN331" s="83"/>
      <c r="GO331" s="83"/>
      <c r="GP331" s="83"/>
      <c r="GQ331" s="83"/>
      <c r="GR331" s="83"/>
      <c r="GS331" s="83"/>
      <c r="GT331" s="83"/>
      <c r="GU331" s="83"/>
      <c r="GV331" s="83"/>
      <c r="GW331" s="83"/>
      <c r="GX331" s="83"/>
      <c r="GY331" s="83"/>
      <c r="GZ331" s="83"/>
      <c r="HA331" s="83"/>
      <c r="HB331" s="83"/>
      <c r="HC331" s="83"/>
      <c r="HD331" s="83"/>
      <c r="HE331" s="83"/>
      <c r="HF331" s="83"/>
      <c r="HG331" s="83"/>
      <c r="HH331" s="83"/>
      <c r="HI331" s="83"/>
      <c r="HJ331" s="83"/>
      <c r="HK331" s="83"/>
      <c r="HL331" s="83"/>
      <c r="HM331" s="83"/>
      <c r="HN331" s="83"/>
      <c r="HO331" s="83"/>
      <c r="HP331" s="83"/>
      <c r="HQ331" s="83"/>
      <c r="HR331" s="83"/>
      <c r="HS331" s="83"/>
      <c r="HT331" s="83"/>
      <c r="HU331" s="83"/>
      <c r="HV331" s="83"/>
      <c r="HW331" s="83"/>
      <c r="HX331" s="83"/>
      <c r="HY331" s="83"/>
      <c r="HZ331" s="83"/>
      <c r="IA331" s="83"/>
      <c r="IB331" s="83"/>
      <c r="IC331" s="83"/>
      <c r="ID331" s="83"/>
      <c r="IE331" s="83"/>
      <c r="IF331" s="83"/>
      <c r="IG331" s="83"/>
      <c r="IH331" s="83"/>
      <c r="II331" s="83"/>
      <c r="IJ331" s="83"/>
      <c r="IK331" s="83"/>
      <c r="IL331" s="83"/>
      <c r="IM331" s="83"/>
      <c r="IN331" s="83"/>
      <c r="IO331" s="83"/>
      <c r="IP331" s="83"/>
      <c r="IQ331" s="83"/>
      <c r="IR331" s="83"/>
      <c r="IS331" s="83"/>
      <c r="IT331" s="83"/>
      <c r="IU331" s="83"/>
      <c r="IV331" s="83"/>
      <c r="IW331" s="83"/>
      <c r="IX331" s="83"/>
      <c r="IY331" s="83"/>
      <c r="IZ331" s="83"/>
      <c r="JA331" s="83"/>
      <c r="JB331" s="83"/>
      <c r="JC331" s="83"/>
      <c r="JD331" s="83"/>
      <c r="JE331" s="83"/>
      <c r="JF331" s="83"/>
      <c r="JG331" s="83"/>
      <c r="JH331" s="83"/>
      <c r="JI331" s="83"/>
      <c r="JJ331" s="83"/>
      <c r="JK331" s="83"/>
      <c r="JL331" s="83"/>
      <c r="JM331" s="83"/>
      <c r="JN331" s="83"/>
      <c r="JO331" s="83"/>
      <c r="JP331" s="83"/>
      <c r="JQ331" s="83"/>
      <c r="JR331" s="83"/>
      <c r="JS331" s="83"/>
      <c r="JT331" s="83"/>
      <c r="JU331" s="83"/>
      <c r="JV331" s="83"/>
      <c r="JW331" s="83"/>
      <c r="JX331" s="83"/>
      <c r="JY331" s="83"/>
      <c r="JZ331" s="83"/>
      <c r="KA331" s="83"/>
      <c r="KB331" s="83"/>
      <c r="KC331" s="83"/>
    </row>
    <row r="332" spans="1:289" s="82" customFormat="1" ht="15.75" x14ac:dyDescent="0.25">
      <c r="A332" s="80">
        <v>2024</v>
      </c>
      <c r="B332" s="97">
        <v>7</v>
      </c>
      <c r="C332" s="92" t="s">
        <v>223</v>
      </c>
      <c r="D332" s="98" t="s">
        <v>207</v>
      </c>
      <c r="E332" s="99">
        <v>7447</v>
      </c>
      <c r="F332" s="99">
        <v>1864398700</v>
      </c>
      <c r="G332" s="99">
        <v>6153</v>
      </c>
      <c r="H332" s="100" t="s">
        <v>58</v>
      </c>
      <c r="I332" s="100" t="s">
        <v>177</v>
      </c>
      <c r="J332" s="92">
        <v>1</v>
      </c>
      <c r="K332" s="95">
        <v>51246</v>
      </c>
      <c r="L332" s="93">
        <v>70961</v>
      </c>
      <c r="M332" s="94">
        <v>26.28</v>
      </c>
      <c r="N332" s="94">
        <v>36.39</v>
      </c>
      <c r="O332" s="94" t="s">
        <v>55</v>
      </c>
      <c r="P332" s="94"/>
      <c r="Q332" s="92">
        <v>13</v>
      </c>
      <c r="R332" s="92">
        <v>37.5</v>
      </c>
      <c r="S332" s="92"/>
      <c r="T332" s="85" t="s">
        <v>28</v>
      </c>
      <c r="U332" s="92"/>
      <c r="V332" s="92" t="s">
        <v>55</v>
      </c>
      <c r="W332" s="92" t="s">
        <v>55</v>
      </c>
      <c r="X332" s="92" t="s">
        <v>38</v>
      </c>
      <c r="Y332" s="92" t="s">
        <v>55</v>
      </c>
      <c r="Z332" s="92" t="s">
        <v>32</v>
      </c>
      <c r="AA332" s="92" t="s">
        <v>35</v>
      </c>
      <c r="AB332" s="92"/>
      <c r="AC332" s="92" t="s">
        <v>55</v>
      </c>
      <c r="AD332" s="92"/>
      <c r="AE332" s="92" t="s">
        <v>55</v>
      </c>
      <c r="AF332" s="92"/>
      <c r="AG332" s="92"/>
      <c r="AH332" s="92"/>
      <c r="AI332" s="92"/>
      <c r="AJ332" s="92" t="s">
        <v>55</v>
      </c>
      <c r="AK332" s="92"/>
      <c r="AL332" s="92"/>
      <c r="AM332" s="92"/>
      <c r="AN332" s="92"/>
      <c r="AO332" s="92" t="s">
        <v>55</v>
      </c>
      <c r="AP332" s="92" t="s">
        <v>55</v>
      </c>
      <c r="AQ332" s="92"/>
      <c r="AR332" s="92" t="s">
        <v>55</v>
      </c>
      <c r="AS332" s="92"/>
      <c r="AT332" s="92"/>
      <c r="AU332" s="92" t="s">
        <v>55</v>
      </c>
      <c r="AV332" s="92" t="s">
        <v>55</v>
      </c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  <c r="BV332" s="83"/>
      <c r="BW332" s="83"/>
      <c r="BX332" s="83"/>
      <c r="BY332" s="83"/>
      <c r="BZ332" s="83"/>
      <c r="CA332" s="83"/>
      <c r="CB332" s="83"/>
      <c r="CC332" s="83"/>
      <c r="CD332" s="83"/>
      <c r="CE332" s="83"/>
      <c r="CF332" s="83"/>
      <c r="CG332" s="83"/>
      <c r="CH332" s="83"/>
      <c r="CI332" s="83"/>
      <c r="CJ332" s="83"/>
      <c r="CK332" s="83"/>
      <c r="CL332" s="83"/>
      <c r="CM332" s="83"/>
      <c r="CN332" s="83"/>
      <c r="CO332" s="83"/>
      <c r="CP332" s="83"/>
      <c r="CQ332" s="83"/>
      <c r="CR332" s="83"/>
      <c r="CS332" s="83"/>
      <c r="CT332" s="83"/>
      <c r="CU332" s="83"/>
      <c r="CV332" s="83"/>
      <c r="CW332" s="83"/>
      <c r="CX332" s="83"/>
      <c r="CY332" s="83"/>
      <c r="CZ332" s="83"/>
      <c r="DA332" s="83"/>
      <c r="DB332" s="83"/>
      <c r="DC332" s="83"/>
      <c r="DD332" s="83"/>
      <c r="DE332" s="83"/>
      <c r="DF332" s="83"/>
      <c r="DG332" s="83"/>
      <c r="DH332" s="83"/>
      <c r="DI332" s="83"/>
      <c r="DJ332" s="83"/>
      <c r="DK332" s="83"/>
      <c r="DL332" s="83"/>
      <c r="DM332" s="83"/>
      <c r="DN332" s="83"/>
      <c r="DO332" s="83"/>
      <c r="DP332" s="83"/>
      <c r="DQ332" s="83"/>
      <c r="DR332" s="83"/>
      <c r="DS332" s="83"/>
      <c r="DT332" s="83"/>
      <c r="DU332" s="83"/>
      <c r="DV332" s="83"/>
      <c r="DW332" s="83"/>
      <c r="DX332" s="83"/>
      <c r="DY332" s="83"/>
      <c r="DZ332" s="83"/>
      <c r="EA332" s="83"/>
      <c r="EB332" s="83"/>
      <c r="EC332" s="83"/>
      <c r="ED332" s="83"/>
      <c r="EE332" s="83"/>
      <c r="EF332" s="83"/>
      <c r="EG332" s="83"/>
      <c r="EH332" s="83"/>
      <c r="EI332" s="83"/>
      <c r="EJ332" s="83"/>
      <c r="EK332" s="83"/>
      <c r="EL332" s="83"/>
      <c r="EM332" s="83"/>
      <c r="EN332" s="83"/>
      <c r="EO332" s="83"/>
      <c r="EP332" s="83"/>
      <c r="EQ332" s="83"/>
      <c r="ER332" s="83"/>
      <c r="ES332" s="83"/>
      <c r="ET332" s="83"/>
      <c r="EU332" s="83"/>
      <c r="EV332" s="83"/>
      <c r="EW332" s="83"/>
      <c r="EX332" s="83"/>
      <c r="EY332" s="83"/>
      <c r="EZ332" s="83"/>
      <c r="FA332" s="83"/>
      <c r="FB332" s="83"/>
      <c r="FC332" s="83"/>
      <c r="FD332" s="83"/>
      <c r="FE332" s="83"/>
      <c r="FF332" s="83"/>
      <c r="FG332" s="83"/>
      <c r="FH332" s="83"/>
      <c r="FI332" s="83"/>
      <c r="FJ332" s="83"/>
      <c r="FK332" s="83"/>
      <c r="FL332" s="83"/>
      <c r="FM332" s="83"/>
      <c r="FN332" s="83"/>
      <c r="FO332" s="83"/>
      <c r="FP332" s="83"/>
      <c r="FQ332" s="83"/>
      <c r="FR332" s="83"/>
      <c r="FS332" s="83"/>
      <c r="FT332" s="83"/>
      <c r="FU332" s="83"/>
      <c r="FV332" s="83"/>
      <c r="FW332" s="83"/>
      <c r="FX332" s="83"/>
      <c r="FY332" s="83"/>
      <c r="FZ332" s="83"/>
      <c r="GA332" s="83"/>
      <c r="GB332" s="83"/>
      <c r="GC332" s="83"/>
      <c r="GD332" s="83"/>
      <c r="GE332" s="83"/>
      <c r="GF332" s="83"/>
      <c r="GG332" s="83"/>
      <c r="GH332" s="83"/>
      <c r="GI332" s="83"/>
      <c r="GJ332" s="83"/>
      <c r="GK332" s="83"/>
      <c r="GL332" s="83"/>
      <c r="GM332" s="83"/>
      <c r="GN332" s="83"/>
      <c r="GO332" s="83"/>
      <c r="GP332" s="83"/>
      <c r="GQ332" s="83"/>
      <c r="GR332" s="83"/>
      <c r="GS332" s="83"/>
      <c r="GT332" s="83"/>
      <c r="GU332" s="83"/>
      <c r="GV332" s="83"/>
      <c r="GW332" s="83"/>
      <c r="GX332" s="83"/>
      <c r="GY332" s="83"/>
      <c r="GZ332" s="83"/>
      <c r="HA332" s="83"/>
      <c r="HB332" s="83"/>
      <c r="HC332" s="83"/>
      <c r="HD332" s="83"/>
      <c r="HE332" s="83"/>
      <c r="HF332" s="83"/>
      <c r="HG332" s="83"/>
      <c r="HH332" s="83"/>
      <c r="HI332" s="83"/>
      <c r="HJ332" s="83"/>
      <c r="HK332" s="83"/>
      <c r="HL332" s="83"/>
      <c r="HM332" s="83"/>
      <c r="HN332" s="83"/>
      <c r="HO332" s="83"/>
      <c r="HP332" s="83"/>
      <c r="HQ332" s="83"/>
      <c r="HR332" s="83"/>
      <c r="HS332" s="83"/>
      <c r="HT332" s="83"/>
      <c r="HU332" s="83"/>
      <c r="HV332" s="83"/>
      <c r="HW332" s="83"/>
      <c r="HX332" s="83"/>
      <c r="HY332" s="83"/>
      <c r="HZ332" s="83"/>
      <c r="IA332" s="83"/>
      <c r="IB332" s="83"/>
      <c r="IC332" s="83"/>
      <c r="ID332" s="83"/>
      <c r="IE332" s="83"/>
      <c r="IF332" s="83"/>
      <c r="IG332" s="83"/>
      <c r="IH332" s="83"/>
      <c r="II332" s="83"/>
      <c r="IJ332" s="83"/>
      <c r="IK332" s="83"/>
      <c r="IL332" s="83"/>
      <c r="IM332" s="83"/>
      <c r="IN332" s="83"/>
      <c r="IO332" s="83"/>
      <c r="IP332" s="83"/>
      <c r="IQ332" s="83"/>
      <c r="IR332" s="83"/>
      <c r="IS332" s="83"/>
      <c r="IT332" s="83"/>
      <c r="IU332" s="83"/>
      <c r="IV332" s="83"/>
      <c r="IW332" s="83"/>
      <c r="IX332" s="83"/>
      <c r="IY332" s="83"/>
      <c r="IZ332" s="83"/>
      <c r="JA332" s="83"/>
      <c r="JB332" s="83"/>
      <c r="JC332" s="83"/>
      <c r="JD332" s="83"/>
      <c r="JE332" s="83"/>
      <c r="JF332" s="83"/>
      <c r="JG332" s="83"/>
      <c r="JH332" s="83"/>
      <c r="JI332" s="83"/>
      <c r="JJ332" s="83"/>
      <c r="JK332" s="83"/>
      <c r="JL332" s="83"/>
      <c r="JM332" s="83"/>
      <c r="JN332" s="83"/>
      <c r="JO332" s="83"/>
      <c r="JP332" s="83"/>
      <c r="JQ332" s="83"/>
      <c r="JR332" s="83"/>
      <c r="JS332" s="83"/>
      <c r="JT332" s="83"/>
      <c r="JU332" s="83"/>
      <c r="JV332" s="83"/>
      <c r="JW332" s="83"/>
      <c r="JX332" s="83"/>
      <c r="JY332" s="83"/>
      <c r="JZ332" s="83"/>
      <c r="KA332" s="83"/>
      <c r="KB332" s="83"/>
      <c r="KC332" s="83"/>
    </row>
    <row r="333" spans="1:289" s="82" customFormat="1" ht="15.75" x14ac:dyDescent="0.25">
      <c r="A333" s="80" t="s">
        <v>439</v>
      </c>
      <c r="B333" s="97">
        <v>7</v>
      </c>
      <c r="C333" s="92" t="s">
        <v>223</v>
      </c>
      <c r="D333" s="98" t="s">
        <v>207</v>
      </c>
      <c r="E333" s="99">
        <v>7447</v>
      </c>
      <c r="F333" s="99">
        <v>2808564200</v>
      </c>
      <c r="G333" s="99">
        <v>6153</v>
      </c>
      <c r="H333" s="100" t="s">
        <v>61</v>
      </c>
      <c r="I333" s="100" t="s">
        <v>173</v>
      </c>
      <c r="J333" s="92">
        <v>2</v>
      </c>
      <c r="K333" s="95">
        <v>45591</v>
      </c>
      <c r="L333" s="93">
        <v>63141</v>
      </c>
      <c r="M333" s="94">
        <v>23.38</v>
      </c>
      <c r="N333" s="94">
        <v>32.380000000000003</v>
      </c>
      <c r="O333" s="94" t="s">
        <v>55</v>
      </c>
      <c r="P333" s="94"/>
      <c r="Q333" s="92">
        <v>13</v>
      </c>
      <c r="R333" s="92">
        <v>37.5</v>
      </c>
      <c r="S333" s="92"/>
      <c r="T333" s="85" t="s">
        <v>28</v>
      </c>
      <c r="U333" s="92"/>
      <c r="V333" s="92" t="s">
        <v>55</v>
      </c>
      <c r="W333" s="92" t="s">
        <v>55</v>
      </c>
      <c r="X333" s="92" t="s">
        <v>38</v>
      </c>
      <c r="Y333" s="92" t="s">
        <v>55</v>
      </c>
      <c r="Z333" s="92" t="s">
        <v>32</v>
      </c>
      <c r="AA333" s="92" t="s">
        <v>35</v>
      </c>
      <c r="AB333" s="92"/>
      <c r="AC333" s="92"/>
      <c r="AD333" s="92"/>
      <c r="AE333" s="92"/>
      <c r="AF333" s="92"/>
      <c r="AG333" s="92" t="s">
        <v>55</v>
      </c>
      <c r="AH333" s="92" t="s">
        <v>55</v>
      </c>
      <c r="AI333" s="92" t="s">
        <v>55</v>
      </c>
      <c r="AJ333" s="92" t="s">
        <v>55</v>
      </c>
      <c r="AK333" s="92" t="s">
        <v>55</v>
      </c>
      <c r="AL333" s="92" t="s">
        <v>55</v>
      </c>
      <c r="AM333" s="92"/>
      <c r="AN333" s="92"/>
      <c r="AO333" s="92" t="s">
        <v>55</v>
      </c>
      <c r="AP333" s="92" t="s">
        <v>55</v>
      </c>
      <c r="AQ333" s="92"/>
      <c r="AR333" s="92" t="s">
        <v>55</v>
      </c>
      <c r="AS333" s="92"/>
      <c r="AT333" s="92"/>
      <c r="AU333" s="92" t="s">
        <v>55</v>
      </c>
      <c r="AV333" s="92" t="s">
        <v>55</v>
      </c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  <c r="BV333" s="83"/>
      <c r="BW333" s="83"/>
      <c r="BX333" s="83"/>
      <c r="BY333" s="83"/>
      <c r="BZ333" s="83"/>
      <c r="CA333" s="83"/>
      <c r="CB333" s="83"/>
      <c r="CC333" s="83"/>
      <c r="CD333" s="83"/>
      <c r="CE333" s="83"/>
      <c r="CF333" s="83"/>
      <c r="CG333" s="83"/>
      <c r="CH333" s="83"/>
      <c r="CI333" s="83"/>
      <c r="CJ333" s="83"/>
      <c r="CK333" s="83"/>
      <c r="CL333" s="83"/>
      <c r="CM333" s="83"/>
      <c r="CN333" s="83"/>
      <c r="CO333" s="83"/>
      <c r="CP333" s="83"/>
      <c r="CQ333" s="83"/>
      <c r="CR333" s="83"/>
      <c r="CS333" s="83"/>
      <c r="CT333" s="83"/>
      <c r="CU333" s="83"/>
      <c r="CV333" s="83"/>
      <c r="CW333" s="83"/>
      <c r="CX333" s="83"/>
      <c r="CY333" s="83"/>
      <c r="CZ333" s="83"/>
      <c r="DA333" s="83"/>
      <c r="DB333" s="83"/>
      <c r="DC333" s="83"/>
      <c r="DD333" s="83"/>
      <c r="DE333" s="83"/>
      <c r="DF333" s="83"/>
      <c r="DG333" s="83"/>
      <c r="DH333" s="83"/>
      <c r="DI333" s="83"/>
      <c r="DJ333" s="83"/>
      <c r="DK333" s="83"/>
      <c r="DL333" s="83"/>
      <c r="DM333" s="83"/>
      <c r="DN333" s="83"/>
      <c r="DO333" s="83"/>
      <c r="DP333" s="83"/>
      <c r="DQ333" s="83"/>
      <c r="DR333" s="83"/>
      <c r="DS333" s="83"/>
      <c r="DT333" s="83"/>
      <c r="DU333" s="83"/>
      <c r="DV333" s="83"/>
      <c r="DW333" s="83"/>
      <c r="DX333" s="83"/>
      <c r="DY333" s="83"/>
      <c r="DZ333" s="83"/>
      <c r="EA333" s="83"/>
      <c r="EB333" s="83"/>
      <c r="EC333" s="83"/>
      <c r="ED333" s="83"/>
      <c r="EE333" s="83"/>
      <c r="EF333" s="83"/>
      <c r="EG333" s="83"/>
      <c r="EH333" s="83"/>
      <c r="EI333" s="83"/>
      <c r="EJ333" s="83"/>
      <c r="EK333" s="83"/>
      <c r="EL333" s="83"/>
      <c r="EM333" s="83"/>
      <c r="EN333" s="83"/>
      <c r="EO333" s="83"/>
      <c r="EP333" s="83"/>
      <c r="EQ333" s="83"/>
      <c r="ER333" s="83"/>
      <c r="ES333" s="83"/>
      <c r="ET333" s="83"/>
      <c r="EU333" s="83"/>
      <c r="EV333" s="83"/>
      <c r="EW333" s="83"/>
      <c r="EX333" s="83"/>
      <c r="EY333" s="83"/>
      <c r="EZ333" s="83"/>
      <c r="FA333" s="83"/>
      <c r="FB333" s="83"/>
      <c r="FC333" s="83"/>
      <c r="FD333" s="83"/>
      <c r="FE333" s="83"/>
      <c r="FF333" s="83"/>
      <c r="FG333" s="83"/>
      <c r="FH333" s="83"/>
      <c r="FI333" s="83"/>
      <c r="FJ333" s="83"/>
      <c r="FK333" s="83"/>
      <c r="FL333" s="83"/>
      <c r="FM333" s="83"/>
      <c r="FN333" s="83"/>
      <c r="FO333" s="83"/>
      <c r="FP333" s="83"/>
      <c r="FQ333" s="83"/>
      <c r="FR333" s="83"/>
      <c r="FS333" s="83"/>
      <c r="FT333" s="83"/>
      <c r="FU333" s="83"/>
      <c r="FV333" s="83"/>
      <c r="FW333" s="83"/>
      <c r="FX333" s="83"/>
      <c r="FY333" s="83"/>
      <c r="FZ333" s="83"/>
      <c r="GA333" s="83"/>
      <c r="GB333" s="83"/>
      <c r="GC333" s="83"/>
      <c r="GD333" s="83"/>
      <c r="GE333" s="83"/>
      <c r="GF333" s="83"/>
      <c r="GG333" s="83"/>
      <c r="GH333" s="83"/>
      <c r="GI333" s="83"/>
      <c r="GJ333" s="83"/>
      <c r="GK333" s="83"/>
      <c r="GL333" s="83"/>
      <c r="GM333" s="83"/>
      <c r="GN333" s="83"/>
      <c r="GO333" s="83"/>
      <c r="GP333" s="83"/>
      <c r="GQ333" s="83"/>
      <c r="GR333" s="83"/>
      <c r="GS333" s="83"/>
      <c r="GT333" s="83"/>
      <c r="GU333" s="83"/>
      <c r="GV333" s="83"/>
      <c r="GW333" s="83"/>
      <c r="GX333" s="83"/>
      <c r="GY333" s="83"/>
      <c r="GZ333" s="83"/>
      <c r="HA333" s="83"/>
      <c r="HB333" s="83"/>
      <c r="HC333" s="83"/>
      <c r="HD333" s="83"/>
      <c r="HE333" s="83"/>
      <c r="HF333" s="83"/>
      <c r="HG333" s="83"/>
      <c r="HH333" s="83"/>
      <c r="HI333" s="83"/>
      <c r="HJ333" s="83"/>
      <c r="HK333" s="83"/>
      <c r="HL333" s="83"/>
      <c r="HM333" s="83"/>
      <c r="HN333" s="83"/>
      <c r="HO333" s="83"/>
      <c r="HP333" s="83"/>
      <c r="HQ333" s="83"/>
      <c r="HR333" s="83"/>
      <c r="HS333" s="83"/>
      <c r="HT333" s="83"/>
      <c r="HU333" s="83"/>
      <c r="HV333" s="83"/>
      <c r="HW333" s="83"/>
      <c r="HX333" s="83"/>
      <c r="HY333" s="83"/>
      <c r="HZ333" s="83"/>
      <c r="IA333" s="83"/>
      <c r="IB333" s="83"/>
      <c r="IC333" s="83"/>
      <c r="ID333" s="83"/>
      <c r="IE333" s="83"/>
      <c r="IF333" s="83"/>
      <c r="IG333" s="83"/>
      <c r="IH333" s="83"/>
      <c r="II333" s="83"/>
      <c r="IJ333" s="83"/>
      <c r="IK333" s="83"/>
      <c r="IL333" s="83"/>
      <c r="IM333" s="83"/>
      <c r="IN333" s="83"/>
      <c r="IO333" s="83"/>
      <c r="IP333" s="83"/>
      <c r="IQ333" s="83"/>
      <c r="IR333" s="83"/>
      <c r="IS333" s="83"/>
      <c r="IT333" s="83"/>
      <c r="IU333" s="83"/>
      <c r="IV333" s="83"/>
      <c r="IW333" s="83"/>
      <c r="IX333" s="83"/>
      <c r="IY333" s="83"/>
      <c r="IZ333" s="83"/>
      <c r="JA333" s="83"/>
      <c r="JB333" s="83"/>
      <c r="JC333" s="83"/>
      <c r="JD333" s="83"/>
      <c r="JE333" s="83"/>
      <c r="JF333" s="83"/>
      <c r="JG333" s="83"/>
      <c r="JH333" s="83"/>
      <c r="JI333" s="83"/>
      <c r="JJ333" s="83"/>
      <c r="JK333" s="83"/>
      <c r="JL333" s="83"/>
      <c r="JM333" s="83"/>
      <c r="JN333" s="83"/>
      <c r="JO333" s="83"/>
      <c r="JP333" s="83"/>
      <c r="JQ333" s="83"/>
      <c r="JR333" s="83"/>
      <c r="JS333" s="83"/>
      <c r="JT333" s="83"/>
      <c r="JU333" s="83"/>
      <c r="JV333" s="83"/>
      <c r="JW333" s="83"/>
      <c r="JX333" s="83"/>
      <c r="JY333" s="83"/>
      <c r="JZ333" s="83"/>
      <c r="KA333" s="83"/>
      <c r="KB333" s="83"/>
      <c r="KC333" s="83"/>
    </row>
    <row r="334" spans="1:289" s="166" customFormat="1" ht="15.75" x14ac:dyDescent="0.25">
      <c r="A334" s="80" t="s">
        <v>439</v>
      </c>
      <c r="B334" s="195">
        <v>7</v>
      </c>
      <c r="C334" s="165" t="s">
        <v>223</v>
      </c>
      <c r="D334" s="188" t="s">
        <v>208</v>
      </c>
      <c r="E334" s="197">
        <v>28540</v>
      </c>
      <c r="F334" s="197">
        <v>5913317650</v>
      </c>
      <c r="G334" s="197">
        <v>20730</v>
      </c>
      <c r="H334" s="167" t="s">
        <v>485</v>
      </c>
      <c r="I334" s="167" t="s">
        <v>177</v>
      </c>
      <c r="J334" s="165">
        <v>1</v>
      </c>
      <c r="K334" s="207">
        <v>87967</v>
      </c>
      <c r="L334" s="199">
        <v>114798</v>
      </c>
      <c r="M334" s="204">
        <v>40.9</v>
      </c>
      <c r="N334" s="204">
        <v>53.38</v>
      </c>
      <c r="O334" s="193" t="s">
        <v>490</v>
      </c>
      <c r="P334" s="204" t="s">
        <v>491</v>
      </c>
      <c r="Q334" s="165">
        <v>10</v>
      </c>
      <c r="R334" s="165">
        <v>40</v>
      </c>
      <c r="S334" s="165" t="s">
        <v>55</v>
      </c>
      <c r="T334" s="165" t="s">
        <v>27</v>
      </c>
      <c r="U334" s="165"/>
      <c r="V334" s="165" t="s">
        <v>55</v>
      </c>
      <c r="W334" s="165" t="s">
        <v>55</v>
      </c>
      <c r="X334" s="165" t="s">
        <v>38</v>
      </c>
      <c r="Y334" s="165" t="s">
        <v>55</v>
      </c>
      <c r="Z334" s="165"/>
      <c r="AA334" s="165" t="s">
        <v>35</v>
      </c>
      <c r="AB334" s="165" t="s">
        <v>55</v>
      </c>
      <c r="AC334" s="165" t="s">
        <v>55</v>
      </c>
      <c r="AD334" s="165" t="s">
        <v>55</v>
      </c>
      <c r="AE334" s="165" t="s">
        <v>55</v>
      </c>
      <c r="AF334" s="165" t="s">
        <v>55</v>
      </c>
      <c r="AG334" s="165" t="s">
        <v>55</v>
      </c>
      <c r="AH334" s="165" t="s">
        <v>55</v>
      </c>
      <c r="AI334" s="165" t="s">
        <v>55</v>
      </c>
      <c r="AJ334" s="165" t="s">
        <v>55</v>
      </c>
      <c r="AK334" s="165" t="s">
        <v>55</v>
      </c>
      <c r="AL334" s="165" t="s">
        <v>55</v>
      </c>
      <c r="AM334" s="165" t="s">
        <v>55</v>
      </c>
      <c r="AN334" s="165"/>
      <c r="AO334" s="165" t="s">
        <v>55</v>
      </c>
      <c r="AP334" s="165" t="s">
        <v>55</v>
      </c>
      <c r="AQ334" s="165" t="s">
        <v>55</v>
      </c>
      <c r="AR334" s="165" t="s">
        <v>55</v>
      </c>
      <c r="AS334" s="165"/>
      <c r="AT334" s="165" t="s">
        <v>55</v>
      </c>
      <c r="AU334" s="165" t="s">
        <v>55</v>
      </c>
      <c r="AV334" s="165" t="s">
        <v>55</v>
      </c>
    </row>
    <row r="335" spans="1:289" s="166" customFormat="1" ht="15.75" x14ac:dyDescent="0.25">
      <c r="A335" s="80" t="s">
        <v>439</v>
      </c>
      <c r="B335" s="195">
        <v>7</v>
      </c>
      <c r="C335" s="165" t="s">
        <v>223</v>
      </c>
      <c r="D335" s="188" t="s">
        <v>208</v>
      </c>
      <c r="E335" s="197">
        <v>28540</v>
      </c>
      <c r="F335" s="197">
        <v>5913317650</v>
      </c>
      <c r="G335" s="197">
        <v>20730</v>
      </c>
      <c r="H335" s="167" t="s">
        <v>486</v>
      </c>
      <c r="I335" s="167" t="s">
        <v>177</v>
      </c>
      <c r="J335" s="165">
        <v>1</v>
      </c>
      <c r="K335" s="207">
        <v>80555</v>
      </c>
      <c r="L335" s="199">
        <v>105131</v>
      </c>
      <c r="M335" s="204">
        <v>37.46</v>
      </c>
      <c r="N335" s="204">
        <v>48.88</v>
      </c>
      <c r="O335" s="193" t="s">
        <v>490</v>
      </c>
      <c r="P335" s="204" t="s">
        <v>491</v>
      </c>
      <c r="Q335" s="165">
        <v>10</v>
      </c>
      <c r="R335" s="165">
        <v>40</v>
      </c>
      <c r="S335" s="165" t="s">
        <v>55</v>
      </c>
      <c r="T335" s="165" t="s">
        <v>28</v>
      </c>
      <c r="U335" s="165"/>
      <c r="V335" s="165" t="s">
        <v>55</v>
      </c>
      <c r="W335" s="165" t="s">
        <v>55</v>
      </c>
      <c r="X335" s="165" t="s">
        <v>38</v>
      </c>
      <c r="Y335" s="165" t="s">
        <v>55</v>
      </c>
      <c r="Z335" s="165"/>
      <c r="AA335" s="165" t="s">
        <v>35</v>
      </c>
      <c r="AB335" s="165" t="s">
        <v>55</v>
      </c>
      <c r="AC335" s="165" t="s">
        <v>55</v>
      </c>
      <c r="AD335" s="165" t="s">
        <v>55</v>
      </c>
      <c r="AE335" s="165" t="s">
        <v>55</v>
      </c>
      <c r="AF335" s="165"/>
      <c r="AG335" s="165" t="s">
        <v>55</v>
      </c>
      <c r="AH335" s="165" t="s">
        <v>55</v>
      </c>
      <c r="AI335" s="165" t="s">
        <v>55</v>
      </c>
      <c r="AJ335" s="165" t="s">
        <v>55</v>
      </c>
      <c r="AK335" s="165" t="s">
        <v>55</v>
      </c>
      <c r="AL335" s="165" t="s">
        <v>55</v>
      </c>
      <c r="AM335" s="165" t="s">
        <v>55</v>
      </c>
      <c r="AN335" s="165"/>
      <c r="AO335" s="165" t="s">
        <v>55</v>
      </c>
      <c r="AP335" s="165" t="s">
        <v>55</v>
      </c>
      <c r="AQ335" s="165"/>
      <c r="AR335" s="165" t="s">
        <v>55</v>
      </c>
      <c r="AS335" s="165"/>
      <c r="AT335" s="165" t="s">
        <v>55</v>
      </c>
      <c r="AU335" s="165" t="s">
        <v>55</v>
      </c>
      <c r="AV335" s="165" t="s">
        <v>55</v>
      </c>
    </row>
    <row r="336" spans="1:289" s="166" customFormat="1" ht="15.75" x14ac:dyDescent="0.25">
      <c r="A336" s="80" t="s">
        <v>439</v>
      </c>
      <c r="B336" s="195">
        <v>7</v>
      </c>
      <c r="C336" s="165" t="s">
        <v>223</v>
      </c>
      <c r="D336" s="188" t="s">
        <v>208</v>
      </c>
      <c r="E336" s="197">
        <v>28540</v>
      </c>
      <c r="F336" s="197">
        <v>5913317650</v>
      </c>
      <c r="G336" s="197">
        <v>20730</v>
      </c>
      <c r="H336" s="167" t="s">
        <v>487</v>
      </c>
      <c r="I336" s="167" t="s">
        <v>173</v>
      </c>
      <c r="J336" s="165">
        <v>2</v>
      </c>
      <c r="K336" s="207">
        <v>67568</v>
      </c>
      <c r="L336" s="199">
        <v>88155</v>
      </c>
      <c r="M336" s="204">
        <v>31.42</v>
      </c>
      <c r="N336" s="204">
        <v>40.99</v>
      </c>
      <c r="O336" s="193" t="s">
        <v>490</v>
      </c>
      <c r="P336" s="204" t="s">
        <v>491</v>
      </c>
      <c r="Q336" s="165">
        <v>10</v>
      </c>
      <c r="R336" s="165">
        <v>40</v>
      </c>
      <c r="S336" s="165" t="s">
        <v>55</v>
      </c>
      <c r="T336" s="165" t="s">
        <v>28</v>
      </c>
      <c r="U336" s="165"/>
      <c r="V336" s="165" t="s">
        <v>55</v>
      </c>
      <c r="W336" s="165" t="s">
        <v>55</v>
      </c>
      <c r="X336" s="165"/>
      <c r="Y336" s="165" t="s">
        <v>55</v>
      </c>
      <c r="Z336" s="165" t="s">
        <v>32</v>
      </c>
      <c r="AA336" s="165" t="s">
        <v>35</v>
      </c>
      <c r="AB336" s="165"/>
      <c r="AC336" s="165"/>
      <c r="AD336" s="165"/>
      <c r="AE336" s="165"/>
      <c r="AF336" s="165"/>
      <c r="AG336" s="165" t="s">
        <v>55</v>
      </c>
      <c r="AH336" s="165" t="s">
        <v>55</v>
      </c>
      <c r="AI336" s="165" t="s">
        <v>55</v>
      </c>
      <c r="AJ336" s="165" t="s">
        <v>55</v>
      </c>
      <c r="AK336" s="165" t="s">
        <v>55</v>
      </c>
      <c r="AL336" s="165"/>
      <c r="AM336" s="165"/>
      <c r="AN336" s="165" t="s">
        <v>55</v>
      </c>
      <c r="AO336" s="165" t="s">
        <v>55</v>
      </c>
      <c r="AP336" s="165" t="s">
        <v>55</v>
      </c>
      <c r="AQ336" s="165"/>
      <c r="AR336" s="165" t="s">
        <v>55</v>
      </c>
      <c r="AS336" s="165" t="s">
        <v>55</v>
      </c>
      <c r="AT336" s="165" t="s">
        <v>55</v>
      </c>
      <c r="AU336" s="165" t="s">
        <v>55</v>
      </c>
      <c r="AV336" s="165" t="s">
        <v>55</v>
      </c>
    </row>
    <row r="337" spans="1:57" s="166" customFormat="1" ht="15.75" x14ac:dyDescent="0.25">
      <c r="A337" s="80" t="s">
        <v>439</v>
      </c>
      <c r="B337" s="195">
        <v>7</v>
      </c>
      <c r="C337" s="165" t="s">
        <v>223</v>
      </c>
      <c r="D337" s="188" t="s">
        <v>208</v>
      </c>
      <c r="E337" s="197">
        <v>28540</v>
      </c>
      <c r="F337" s="197">
        <v>5913317650</v>
      </c>
      <c r="G337" s="197">
        <v>20730</v>
      </c>
      <c r="H337" s="167" t="s">
        <v>297</v>
      </c>
      <c r="I337" s="167" t="s">
        <v>173</v>
      </c>
      <c r="J337" s="165">
        <v>1</v>
      </c>
      <c r="K337" s="207">
        <v>61155.28</v>
      </c>
      <c r="L337" s="199">
        <v>80784.72</v>
      </c>
      <c r="M337" s="204">
        <v>28.79</v>
      </c>
      <c r="N337" s="204">
        <v>35.43</v>
      </c>
      <c r="O337" s="193" t="s">
        <v>490</v>
      </c>
      <c r="P337" s="204" t="s">
        <v>491</v>
      </c>
      <c r="Q337" s="165">
        <v>10</v>
      </c>
      <c r="R337" s="165">
        <v>40</v>
      </c>
      <c r="S337" s="165" t="s">
        <v>55</v>
      </c>
      <c r="T337" s="165" t="s">
        <v>28</v>
      </c>
      <c r="U337" s="165"/>
      <c r="V337" s="165" t="s">
        <v>55</v>
      </c>
      <c r="W337" s="165" t="s">
        <v>55</v>
      </c>
      <c r="X337" s="165"/>
      <c r="Y337" s="165" t="s">
        <v>55</v>
      </c>
      <c r="Z337" s="165" t="s">
        <v>32</v>
      </c>
      <c r="AA337" s="165" t="s">
        <v>35</v>
      </c>
      <c r="AB337" s="165"/>
      <c r="AC337" s="165"/>
      <c r="AD337" s="165"/>
      <c r="AE337" s="165"/>
      <c r="AF337" s="165"/>
      <c r="AG337" s="165" t="s">
        <v>55</v>
      </c>
      <c r="AH337" s="165" t="s">
        <v>55</v>
      </c>
      <c r="AI337" s="165" t="s">
        <v>55</v>
      </c>
      <c r="AJ337" s="165" t="s">
        <v>55</v>
      </c>
      <c r="AK337" s="165" t="s">
        <v>55</v>
      </c>
      <c r="AL337" s="165"/>
      <c r="AM337" s="165"/>
      <c r="AN337" s="165" t="s">
        <v>55</v>
      </c>
      <c r="AO337" s="165" t="s">
        <v>55</v>
      </c>
      <c r="AP337" s="165" t="s">
        <v>55</v>
      </c>
      <c r="AQ337" s="165"/>
      <c r="AR337" s="165" t="s">
        <v>55</v>
      </c>
      <c r="AS337" s="165" t="s">
        <v>55</v>
      </c>
      <c r="AT337" s="165"/>
      <c r="AU337" s="165" t="s">
        <v>55</v>
      </c>
      <c r="AV337" s="165" t="s">
        <v>55</v>
      </c>
    </row>
    <row r="338" spans="1:57" s="166" customFormat="1" ht="15.75" x14ac:dyDescent="0.25">
      <c r="A338" s="80" t="s">
        <v>439</v>
      </c>
      <c r="B338" s="195">
        <v>7</v>
      </c>
      <c r="C338" s="165" t="s">
        <v>223</v>
      </c>
      <c r="D338" s="188" t="s">
        <v>208</v>
      </c>
      <c r="E338" s="197">
        <v>28540</v>
      </c>
      <c r="F338" s="197">
        <v>5913317650</v>
      </c>
      <c r="G338" s="197">
        <v>20730</v>
      </c>
      <c r="H338" s="167" t="s">
        <v>488</v>
      </c>
      <c r="I338" s="167" t="s">
        <v>173</v>
      </c>
      <c r="J338" s="165">
        <v>1</v>
      </c>
      <c r="K338" s="207">
        <v>58401.36</v>
      </c>
      <c r="L338" s="199">
        <v>76191</v>
      </c>
      <c r="M338" s="204">
        <v>27.15</v>
      </c>
      <c r="N338" s="204">
        <v>35.43</v>
      </c>
      <c r="O338" s="193" t="s">
        <v>490</v>
      </c>
      <c r="P338" s="204" t="s">
        <v>491</v>
      </c>
      <c r="Q338" s="165">
        <v>10</v>
      </c>
      <c r="R338" s="165">
        <v>40</v>
      </c>
      <c r="S338" s="165" t="s">
        <v>55</v>
      </c>
      <c r="T338" s="165"/>
      <c r="U338" s="165"/>
      <c r="V338" s="165" t="s">
        <v>55</v>
      </c>
      <c r="W338" s="165" t="s">
        <v>55</v>
      </c>
      <c r="X338" s="165"/>
      <c r="Y338" s="165" t="s">
        <v>55</v>
      </c>
      <c r="Z338" s="165" t="s">
        <v>32</v>
      </c>
      <c r="AA338" s="165" t="s">
        <v>35</v>
      </c>
      <c r="AB338" s="165"/>
      <c r="AC338" s="165"/>
      <c r="AD338" s="165"/>
      <c r="AE338" s="165"/>
      <c r="AF338" s="165"/>
      <c r="AG338" s="165"/>
      <c r="AH338" s="165"/>
      <c r="AI338" s="165"/>
      <c r="AJ338" s="165"/>
      <c r="AK338" s="165"/>
      <c r="AL338" s="165"/>
      <c r="AM338" s="165"/>
      <c r="AN338" s="165" t="s">
        <v>55</v>
      </c>
      <c r="AO338" s="165" t="s">
        <v>55</v>
      </c>
      <c r="AP338" s="165" t="s">
        <v>55</v>
      </c>
      <c r="AQ338" s="165"/>
      <c r="AR338" s="165" t="s">
        <v>55</v>
      </c>
      <c r="AS338" s="165"/>
      <c r="AT338" s="165"/>
      <c r="AU338" s="165" t="s">
        <v>55</v>
      </c>
      <c r="AV338" s="165" t="s">
        <v>55</v>
      </c>
    </row>
    <row r="339" spans="1:57" s="166" customFormat="1" ht="15.75" x14ac:dyDescent="0.25">
      <c r="A339" s="80" t="s">
        <v>439</v>
      </c>
      <c r="B339" s="195">
        <v>7</v>
      </c>
      <c r="C339" s="165" t="s">
        <v>223</v>
      </c>
      <c r="D339" s="188" t="s">
        <v>208</v>
      </c>
      <c r="E339" s="197">
        <v>28540</v>
      </c>
      <c r="F339" s="197">
        <v>5913317650</v>
      </c>
      <c r="G339" s="197">
        <v>20730</v>
      </c>
      <c r="H339" s="167" t="s">
        <v>489</v>
      </c>
      <c r="I339" s="167" t="s">
        <v>176</v>
      </c>
      <c r="J339" s="165">
        <v>4</v>
      </c>
      <c r="K339" s="207">
        <v>55250.559999999998</v>
      </c>
      <c r="L339" s="199">
        <v>72102</v>
      </c>
      <c r="M339" s="204">
        <v>26.36</v>
      </c>
      <c r="N339" s="204">
        <v>34.4</v>
      </c>
      <c r="O339" s="193" t="s">
        <v>490</v>
      </c>
      <c r="P339" s="204" t="s">
        <v>491</v>
      </c>
      <c r="Q339" s="165">
        <v>10</v>
      </c>
      <c r="R339" s="165">
        <v>40</v>
      </c>
      <c r="S339" s="165" t="s">
        <v>55</v>
      </c>
      <c r="T339" s="165"/>
      <c r="U339" s="165"/>
      <c r="V339" s="165" t="s">
        <v>55</v>
      </c>
      <c r="W339" s="165" t="s">
        <v>55</v>
      </c>
      <c r="X339" s="165"/>
      <c r="Y339" s="165" t="s">
        <v>55</v>
      </c>
      <c r="Z339" s="165" t="s">
        <v>32</v>
      </c>
      <c r="AA339" s="165" t="s">
        <v>35</v>
      </c>
      <c r="AB339" s="165"/>
      <c r="AC339" s="165"/>
      <c r="AD339" s="165"/>
      <c r="AE339" s="165"/>
      <c r="AF339" s="165"/>
      <c r="AG339" s="165"/>
      <c r="AH339" s="165"/>
      <c r="AI339" s="165"/>
      <c r="AJ339" s="165"/>
      <c r="AK339" s="165"/>
      <c r="AL339" s="165"/>
      <c r="AM339" s="165"/>
      <c r="AN339" s="165"/>
      <c r="AO339" s="165" t="s">
        <v>55</v>
      </c>
      <c r="AP339" s="165" t="s">
        <v>55</v>
      </c>
      <c r="AQ339" s="165"/>
      <c r="AR339" s="165" t="s">
        <v>55</v>
      </c>
      <c r="AS339" s="165"/>
      <c r="AT339" s="165"/>
      <c r="AU339" s="165" t="s">
        <v>55</v>
      </c>
      <c r="AV339" s="165" t="s">
        <v>55</v>
      </c>
    </row>
    <row r="340" spans="1:57" s="166" customFormat="1" ht="15.75" x14ac:dyDescent="0.25">
      <c r="A340" s="80" t="s">
        <v>439</v>
      </c>
      <c r="B340" s="165">
        <v>7</v>
      </c>
      <c r="C340" s="165" t="s">
        <v>223</v>
      </c>
      <c r="D340" s="188" t="s">
        <v>124</v>
      </c>
      <c r="E340" s="197">
        <v>67064</v>
      </c>
      <c r="F340" s="197">
        <v>19447404900</v>
      </c>
      <c r="G340" s="197">
        <v>60626</v>
      </c>
      <c r="H340" s="191" t="s">
        <v>0</v>
      </c>
      <c r="I340" s="192" t="s">
        <v>177</v>
      </c>
      <c r="J340" s="165">
        <v>1</v>
      </c>
      <c r="K340" s="207">
        <v>92706</v>
      </c>
      <c r="L340" s="199">
        <v>139110</v>
      </c>
      <c r="M340" s="204">
        <v>44.57</v>
      </c>
      <c r="N340" s="204">
        <v>66.88</v>
      </c>
      <c r="O340" s="204"/>
      <c r="P340" s="204"/>
      <c r="Q340" s="165">
        <v>12</v>
      </c>
      <c r="R340" s="165">
        <v>40</v>
      </c>
      <c r="S340" s="165" t="s">
        <v>55</v>
      </c>
      <c r="T340" s="165" t="s">
        <v>28</v>
      </c>
      <c r="U340" s="165" t="s">
        <v>56</v>
      </c>
      <c r="V340" s="165" t="s">
        <v>55</v>
      </c>
      <c r="W340" s="165" t="s">
        <v>55</v>
      </c>
      <c r="X340" s="165" t="s">
        <v>31</v>
      </c>
      <c r="Y340" s="165" t="s">
        <v>55</v>
      </c>
      <c r="Z340" s="165"/>
      <c r="AA340" s="165" t="s">
        <v>35</v>
      </c>
      <c r="AB340" s="165"/>
      <c r="AC340" s="165" t="s">
        <v>55</v>
      </c>
      <c r="AD340" s="165" t="s">
        <v>55</v>
      </c>
      <c r="AE340" s="165" t="s">
        <v>55</v>
      </c>
      <c r="AF340" s="165" t="s">
        <v>55</v>
      </c>
      <c r="AG340" s="165" t="s">
        <v>55</v>
      </c>
      <c r="AH340" s="165" t="s">
        <v>55</v>
      </c>
      <c r="AI340" s="165" t="s">
        <v>55</v>
      </c>
      <c r="AJ340" s="165" t="s">
        <v>55</v>
      </c>
      <c r="AK340" s="165" t="s">
        <v>55</v>
      </c>
      <c r="AL340" s="165" t="s">
        <v>55</v>
      </c>
      <c r="AM340" s="165" t="s">
        <v>55</v>
      </c>
      <c r="AN340" s="165" t="s">
        <v>55</v>
      </c>
      <c r="AO340" s="165"/>
      <c r="AP340" s="165"/>
      <c r="AQ340" s="165" t="s">
        <v>55</v>
      </c>
      <c r="AR340" s="165" t="s">
        <v>55</v>
      </c>
      <c r="AS340" s="165" t="s">
        <v>55</v>
      </c>
      <c r="AT340" s="165" t="s">
        <v>55</v>
      </c>
      <c r="AU340" s="165"/>
      <c r="AV340" s="165" t="s">
        <v>55</v>
      </c>
    </row>
    <row r="341" spans="1:57" s="166" customFormat="1" ht="15.75" x14ac:dyDescent="0.25">
      <c r="A341" s="80" t="s">
        <v>439</v>
      </c>
      <c r="B341" s="165">
        <v>7</v>
      </c>
      <c r="C341" s="165" t="s">
        <v>223</v>
      </c>
      <c r="D341" s="188" t="s">
        <v>124</v>
      </c>
      <c r="E341" s="197">
        <v>67064</v>
      </c>
      <c r="F341" s="197">
        <v>19447404900</v>
      </c>
      <c r="G341" s="197">
        <v>60626</v>
      </c>
      <c r="H341" s="191" t="s">
        <v>468</v>
      </c>
      <c r="I341" s="192" t="s">
        <v>177</v>
      </c>
      <c r="J341" s="165">
        <v>0</v>
      </c>
      <c r="K341" s="207">
        <v>62504</v>
      </c>
      <c r="L341" s="199">
        <v>93766</v>
      </c>
      <c r="M341" s="204">
        <v>30.05</v>
      </c>
      <c r="N341" s="204">
        <v>45.08</v>
      </c>
      <c r="O341" s="204"/>
      <c r="P341" s="204"/>
      <c r="Q341" s="165">
        <v>12</v>
      </c>
      <c r="R341" s="165">
        <v>40</v>
      </c>
      <c r="S341" s="165" t="s">
        <v>55</v>
      </c>
      <c r="T341" s="165" t="s">
        <v>29</v>
      </c>
      <c r="U341" s="165" t="s">
        <v>56</v>
      </c>
      <c r="V341" s="165" t="s">
        <v>55</v>
      </c>
      <c r="W341" s="165" t="s">
        <v>55</v>
      </c>
      <c r="X341" s="165" t="s">
        <v>31</v>
      </c>
      <c r="Y341" s="165" t="s">
        <v>55</v>
      </c>
      <c r="Z341" s="165"/>
      <c r="AA341" s="165" t="s">
        <v>35</v>
      </c>
      <c r="AB341" s="165"/>
      <c r="AC341" s="165" t="s">
        <v>55</v>
      </c>
      <c r="AD341" s="165" t="s">
        <v>55</v>
      </c>
      <c r="AE341" s="165" t="s">
        <v>55</v>
      </c>
      <c r="AF341" s="165" t="s">
        <v>55</v>
      </c>
      <c r="AG341" s="165" t="s">
        <v>55</v>
      </c>
      <c r="AH341" s="165" t="s">
        <v>55</v>
      </c>
      <c r="AI341" s="165" t="s">
        <v>55</v>
      </c>
      <c r="AJ341" s="165" t="s">
        <v>55</v>
      </c>
      <c r="AK341" s="165" t="s">
        <v>55</v>
      </c>
      <c r="AL341" s="165"/>
      <c r="AM341" s="165" t="s">
        <v>55</v>
      </c>
      <c r="AN341" s="165" t="s">
        <v>55</v>
      </c>
      <c r="AO341" s="165"/>
      <c r="AP341" s="165"/>
      <c r="AQ341" s="165"/>
      <c r="AR341" s="165" t="s">
        <v>55</v>
      </c>
      <c r="AS341" s="165" t="s">
        <v>55</v>
      </c>
      <c r="AT341" s="165" t="s">
        <v>55</v>
      </c>
      <c r="AU341" s="165"/>
      <c r="AV341" s="165" t="s">
        <v>55</v>
      </c>
    </row>
    <row r="342" spans="1:57" s="166" customFormat="1" ht="15.75" x14ac:dyDescent="0.25">
      <c r="A342" s="80" t="s">
        <v>439</v>
      </c>
      <c r="B342" s="165">
        <v>7</v>
      </c>
      <c r="C342" s="165" t="s">
        <v>223</v>
      </c>
      <c r="D342" s="188" t="s">
        <v>124</v>
      </c>
      <c r="E342" s="197">
        <v>67064</v>
      </c>
      <c r="F342" s="197">
        <v>19447404900</v>
      </c>
      <c r="G342" s="197">
        <v>60626</v>
      </c>
      <c r="H342" s="167" t="s">
        <v>469</v>
      </c>
      <c r="I342" s="192" t="s">
        <v>177</v>
      </c>
      <c r="J342" s="165">
        <v>1</v>
      </c>
      <c r="K342" s="207">
        <v>57096</v>
      </c>
      <c r="L342" s="199">
        <v>85634</v>
      </c>
      <c r="M342" s="204">
        <v>27.45</v>
      </c>
      <c r="N342" s="204">
        <v>41.17</v>
      </c>
      <c r="O342" s="204"/>
      <c r="P342" s="204"/>
      <c r="Q342" s="165">
        <v>12</v>
      </c>
      <c r="R342" s="165">
        <v>40</v>
      </c>
      <c r="S342" s="165" t="s">
        <v>55</v>
      </c>
      <c r="T342" s="165"/>
      <c r="U342" s="165"/>
      <c r="V342" s="165" t="s">
        <v>55</v>
      </c>
      <c r="W342" s="165" t="s">
        <v>55</v>
      </c>
      <c r="X342" s="165" t="s">
        <v>31</v>
      </c>
      <c r="Y342" s="165" t="s">
        <v>55</v>
      </c>
      <c r="Z342" s="165"/>
      <c r="AA342" s="165" t="s">
        <v>35</v>
      </c>
      <c r="AB342" s="165"/>
      <c r="AC342" s="165" t="s">
        <v>55</v>
      </c>
      <c r="AD342" s="165" t="s">
        <v>55</v>
      </c>
      <c r="AE342" s="165" t="s">
        <v>55</v>
      </c>
      <c r="AF342" s="165"/>
      <c r="AG342" s="165"/>
      <c r="AH342" s="165"/>
      <c r="AI342" s="165"/>
      <c r="AJ342" s="165"/>
      <c r="AK342" s="165" t="s">
        <v>55</v>
      </c>
      <c r="AL342" s="165" t="s">
        <v>55</v>
      </c>
      <c r="AM342" s="165" t="s">
        <v>55</v>
      </c>
      <c r="AN342" s="165" t="s">
        <v>55</v>
      </c>
      <c r="AO342" s="165" t="s">
        <v>55</v>
      </c>
      <c r="AP342" s="165" t="s">
        <v>55</v>
      </c>
      <c r="AQ342" s="165" t="s">
        <v>55</v>
      </c>
      <c r="AR342" s="165" t="s">
        <v>55</v>
      </c>
      <c r="AS342" s="165" t="s">
        <v>55</v>
      </c>
      <c r="AT342" s="165" t="s">
        <v>55</v>
      </c>
      <c r="AU342" s="165"/>
      <c r="AV342" s="165"/>
    </row>
    <row r="343" spans="1:57" s="166" customFormat="1" ht="15.75" x14ac:dyDescent="0.25">
      <c r="A343" s="80" t="s">
        <v>439</v>
      </c>
      <c r="B343" s="165">
        <v>7</v>
      </c>
      <c r="C343" s="165" t="s">
        <v>223</v>
      </c>
      <c r="D343" s="188" t="s">
        <v>124</v>
      </c>
      <c r="E343" s="197">
        <v>67064</v>
      </c>
      <c r="F343" s="197">
        <v>19447404900</v>
      </c>
      <c r="G343" s="197">
        <v>60626</v>
      </c>
      <c r="H343" s="167" t="s">
        <v>54</v>
      </c>
      <c r="I343" s="167" t="s">
        <v>176</v>
      </c>
      <c r="J343" s="165">
        <v>2</v>
      </c>
      <c r="K343" s="207">
        <v>40102</v>
      </c>
      <c r="L343" s="199">
        <v>64355</v>
      </c>
      <c r="M343" s="204">
        <v>19.28</v>
      </c>
      <c r="N343" s="204">
        <v>30.94</v>
      </c>
      <c r="O343" s="204"/>
      <c r="P343" s="204"/>
      <c r="Q343" s="185">
        <v>12</v>
      </c>
      <c r="R343" s="165">
        <v>40</v>
      </c>
      <c r="S343" s="165" t="s">
        <v>55</v>
      </c>
      <c r="T343" s="165"/>
      <c r="U343" s="165"/>
      <c r="V343" s="165" t="s">
        <v>55</v>
      </c>
      <c r="W343" s="165" t="s">
        <v>55</v>
      </c>
      <c r="X343" s="165"/>
      <c r="Y343" s="165" t="s">
        <v>55</v>
      </c>
      <c r="Z343" s="165" t="s">
        <v>32</v>
      </c>
      <c r="AA343" s="165" t="s">
        <v>35</v>
      </c>
      <c r="AB343" s="165"/>
      <c r="AC343" s="165"/>
      <c r="AD343" s="165"/>
      <c r="AE343" s="165" t="s">
        <v>55</v>
      </c>
      <c r="AF343" s="165" t="s">
        <v>38</v>
      </c>
      <c r="AG343" s="165"/>
      <c r="AH343" s="165"/>
      <c r="AI343" s="165"/>
      <c r="AJ343" s="165" t="s">
        <v>55</v>
      </c>
      <c r="AK343" s="165" t="s">
        <v>55</v>
      </c>
      <c r="AL343" s="165" t="s">
        <v>55</v>
      </c>
      <c r="AM343" s="165" t="s">
        <v>55</v>
      </c>
      <c r="AN343" s="165" t="s">
        <v>38</v>
      </c>
      <c r="AO343" s="165" t="s">
        <v>55</v>
      </c>
      <c r="AP343" s="165" t="s">
        <v>55</v>
      </c>
      <c r="AQ343" s="165" t="s">
        <v>38</v>
      </c>
      <c r="AR343" s="165" t="s">
        <v>55</v>
      </c>
      <c r="AS343" s="165" t="s">
        <v>55</v>
      </c>
      <c r="AT343" s="165" t="s">
        <v>38</v>
      </c>
      <c r="AU343" s="165" t="s">
        <v>55</v>
      </c>
      <c r="AV343" s="165"/>
    </row>
    <row r="344" spans="1:57" s="162" customFormat="1" ht="15.75" x14ac:dyDescent="0.25">
      <c r="A344" s="80" t="s">
        <v>439</v>
      </c>
      <c r="B344" s="165">
        <v>7</v>
      </c>
      <c r="C344" s="165" t="s">
        <v>223</v>
      </c>
      <c r="D344" s="188" t="s">
        <v>124</v>
      </c>
      <c r="E344" s="197">
        <v>67064</v>
      </c>
      <c r="F344" s="197">
        <v>19447404900</v>
      </c>
      <c r="G344" s="197">
        <v>60626</v>
      </c>
      <c r="H344" s="167" t="s">
        <v>125</v>
      </c>
      <c r="I344" s="167" t="s">
        <v>173</v>
      </c>
      <c r="J344" s="165">
        <v>5</v>
      </c>
      <c r="K344" s="207">
        <v>49338</v>
      </c>
      <c r="L344" s="199">
        <v>74048</v>
      </c>
      <c r="M344" s="204">
        <v>23.72</v>
      </c>
      <c r="N344" s="204">
        <v>35.6</v>
      </c>
      <c r="O344" s="204"/>
      <c r="P344" s="204"/>
      <c r="Q344" s="165">
        <v>12</v>
      </c>
      <c r="R344" s="165">
        <v>40</v>
      </c>
      <c r="S344" s="165" t="s">
        <v>55</v>
      </c>
      <c r="T344" s="168"/>
      <c r="U344" s="165" t="s">
        <v>56</v>
      </c>
      <c r="V344" s="165" t="s">
        <v>55</v>
      </c>
      <c r="W344" s="165" t="s">
        <v>55</v>
      </c>
      <c r="X344" s="165"/>
      <c r="Y344" s="165" t="s">
        <v>55</v>
      </c>
      <c r="Z344" s="165" t="s">
        <v>32</v>
      </c>
      <c r="AA344" s="165" t="s">
        <v>35</v>
      </c>
      <c r="AB344" s="165" t="s">
        <v>55</v>
      </c>
      <c r="AC344" s="165" t="s">
        <v>55</v>
      </c>
      <c r="AD344" s="165" t="s">
        <v>55</v>
      </c>
      <c r="AE344" s="165" t="s">
        <v>55</v>
      </c>
      <c r="AF344" s="165"/>
      <c r="AG344" s="165"/>
      <c r="AH344" s="165" t="s">
        <v>55</v>
      </c>
      <c r="AI344" s="165" t="s">
        <v>55</v>
      </c>
      <c r="AJ344" s="165" t="s">
        <v>55</v>
      </c>
      <c r="AK344" s="165" t="s">
        <v>55</v>
      </c>
      <c r="AL344" s="165"/>
      <c r="AM344" s="165"/>
      <c r="AN344" s="165"/>
      <c r="AO344" s="165"/>
      <c r="AP344" s="165"/>
      <c r="AQ344" s="165"/>
      <c r="AR344" s="165" t="s">
        <v>55</v>
      </c>
      <c r="AS344" s="165" t="s">
        <v>55</v>
      </c>
      <c r="AT344" s="165"/>
      <c r="AU344" s="165"/>
      <c r="AV344" s="165" t="s">
        <v>55</v>
      </c>
      <c r="AW344" s="166"/>
      <c r="AX344" s="166"/>
      <c r="AY344" s="166"/>
      <c r="AZ344" s="166"/>
      <c r="BA344" s="166"/>
      <c r="BB344" s="166"/>
      <c r="BC344" s="166"/>
      <c r="BD344" s="166"/>
      <c r="BE344" s="166"/>
    </row>
    <row r="345" spans="1:57" s="162" customFormat="1" ht="15.75" x14ac:dyDescent="0.25">
      <c r="A345" s="80" t="s">
        <v>439</v>
      </c>
      <c r="B345" s="165">
        <v>7</v>
      </c>
      <c r="C345" s="165" t="s">
        <v>223</v>
      </c>
      <c r="D345" s="188" t="s">
        <v>124</v>
      </c>
      <c r="E345" s="197">
        <v>67064</v>
      </c>
      <c r="F345" s="197">
        <v>19447404900</v>
      </c>
      <c r="G345" s="197">
        <v>60626</v>
      </c>
      <c r="H345" s="167" t="s">
        <v>60</v>
      </c>
      <c r="I345" s="167" t="s">
        <v>173</v>
      </c>
      <c r="J345" s="165">
        <v>2</v>
      </c>
      <c r="K345" s="207">
        <v>49338</v>
      </c>
      <c r="L345" s="199">
        <v>74048</v>
      </c>
      <c r="M345" s="204">
        <v>23.72</v>
      </c>
      <c r="N345" s="204">
        <v>35.6</v>
      </c>
      <c r="O345" s="204"/>
      <c r="P345" s="204"/>
      <c r="Q345" s="165">
        <v>12</v>
      </c>
      <c r="R345" s="165">
        <v>40</v>
      </c>
      <c r="S345" s="165" t="s">
        <v>55</v>
      </c>
      <c r="T345" s="168" t="s">
        <v>28</v>
      </c>
      <c r="U345" s="165" t="s">
        <v>56</v>
      </c>
      <c r="V345" s="165" t="s">
        <v>55</v>
      </c>
      <c r="W345" s="165" t="s">
        <v>55</v>
      </c>
      <c r="X345" s="165" t="s">
        <v>38</v>
      </c>
      <c r="Y345" s="165" t="s">
        <v>55</v>
      </c>
      <c r="Z345" s="165" t="s">
        <v>32</v>
      </c>
      <c r="AA345" s="165" t="s">
        <v>35</v>
      </c>
      <c r="AB345" s="165"/>
      <c r="AC345" s="165"/>
      <c r="AD345" s="165"/>
      <c r="AE345" s="165" t="s">
        <v>55</v>
      </c>
      <c r="AF345" s="165"/>
      <c r="AG345" s="165"/>
      <c r="AH345" s="165" t="s">
        <v>55</v>
      </c>
      <c r="AI345" s="165" t="s">
        <v>55</v>
      </c>
      <c r="AJ345" s="165" t="s">
        <v>55</v>
      </c>
      <c r="AK345" s="165" t="s">
        <v>55</v>
      </c>
      <c r="AL345" s="165"/>
      <c r="AM345" s="165"/>
      <c r="AN345" s="165"/>
      <c r="AO345" s="165"/>
      <c r="AP345" s="165"/>
      <c r="AQ345" s="165"/>
      <c r="AR345" s="165" t="s">
        <v>55</v>
      </c>
      <c r="AS345" s="165" t="s">
        <v>55</v>
      </c>
      <c r="AT345" s="165"/>
      <c r="AU345" s="165"/>
      <c r="AV345" s="165" t="s">
        <v>55</v>
      </c>
      <c r="AW345" s="166"/>
      <c r="AX345" s="166"/>
      <c r="AY345" s="166"/>
      <c r="AZ345" s="166"/>
      <c r="BA345" s="166"/>
      <c r="BB345" s="166"/>
      <c r="BC345" s="166"/>
      <c r="BD345" s="166"/>
      <c r="BE345" s="166"/>
    </row>
    <row r="346" spans="1:57" s="162" customFormat="1" ht="15.75" x14ac:dyDescent="0.25">
      <c r="A346" s="80" t="s">
        <v>439</v>
      </c>
      <c r="B346" s="165">
        <v>7</v>
      </c>
      <c r="C346" s="165" t="s">
        <v>223</v>
      </c>
      <c r="D346" s="188" t="s">
        <v>124</v>
      </c>
      <c r="E346" s="197">
        <v>67064</v>
      </c>
      <c r="F346" s="197">
        <v>19447404900</v>
      </c>
      <c r="G346" s="197">
        <v>60626</v>
      </c>
      <c r="H346" s="167" t="s">
        <v>47</v>
      </c>
      <c r="I346" s="167" t="s">
        <v>173</v>
      </c>
      <c r="J346" s="165">
        <v>0</v>
      </c>
      <c r="K346" s="207">
        <v>52728</v>
      </c>
      <c r="L346" s="199">
        <v>79102</v>
      </c>
      <c r="M346" s="204">
        <v>25.35</v>
      </c>
      <c r="N346" s="204">
        <v>38.03</v>
      </c>
      <c r="O346" s="204"/>
      <c r="P346" s="204"/>
      <c r="Q346" s="165">
        <v>12</v>
      </c>
      <c r="R346" s="165">
        <v>40</v>
      </c>
      <c r="S346" s="165" t="s">
        <v>55</v>
      </c>
      <c r="T346" s="168" t="s">
        <v>29</v>
      </c>
      <c r="U346" s="165" t="s">
        <v>56</v>
      </c>
      <c r="V346" s="165" t="s">
        <v>55</v>
      </c>
      <c r="W346" s="165" t="s">
        <v>55</v>
      </c>
      <c r="X346" s="165"/>
      <c r="Y346" s="165" t="s">
        <v>55</v>
      </c>
      <c r="Z346" s="165" t="s">
        <v>32</v>
      </c>
      <c r="AA346" s="165" t="s">
        <v>35</v>
      </c>
      <c r="AB346" s="165" t="s">
        <v>38</v>
      </c>
      <c r="AC346" s="165" t="s">
        <v>55</v>
      </c>
      <c r="AD346" s="165" t="s">
        <v>38</v>
      </c>
      <c r="AE346" s="165" t="s">
        <v>55</v>
      </c>
      <c r="AF346" s="165" t="s">
        <v>38</v>
      </c>
      <c r="AG346" s="165" t="s">
        <v>55</v>
      </c>
      <c r="AH346" s="165" t="s">
        <v>55</v>
      </c>
      <c r="AI346" s="165" t="s">
        <v>55</v>
      </c>
      <c r="AJ346" s="165" t="s">
        <v>55</v>
      </c>
      <c r="AK346" s="165" t="s">
        <v>55</v>
      </c>
      <c r="AL346" s="165" t="s">
        <v>38</v>
      </c>
      <c r="AM346" s="165" t="s">
        <v>38</v>
      </c>
      <c r="AN346" s="165"/>
      <c r="AO346" s="165"/>
      <c r="AP346" s="165"/>
      <c r="AQ346" s="165"/>
      <c r="AR346" s="165" t="s">
        <v>55</v>
      </c>
      <c r="AS346" s="165" t="s">
        <v>55</v>
      </c>
      <c r="AT346" s="165"/>
      <c r="AU346" s="165"/>
      <c r="AV346" s="165" t="s">
        <v>55</v>
      </c>
      <c r="AW346" s="166"/>
      <c r="AX346" s="166"/>
      <c r="AY346" s="166"/>
      <c r="AZ346" s="166"/>
      <c r="BA346" s="166"/>
      <c r="BB346" s="166"/>
      <c r="BC346" s="166"/>
      <c r="BD346" s="166"/>
      <c r="BE346" s="166"/>
    </row>
    <row r="347" spans="1:57" s="162" customFormat="1" ht="15.75" x14ac:dyDescent="0.25">
      <c r="A347" s="80" t="s">
        <v>439</v>
      </c>
      <c r="B347" s="165">
        <v>7</v>
      </c>
      <c r="C347" s="165" t="s">
        <v>223</v>
      </c>
      <c r="D347" s="188" t="s">
        <v>124</v>
      </c>
      <c r="E347" s="197">
        <v>67064</v>
      </c>
      <c r="F347" s="197">
        <v>19447404900</v>
      </c>
      <c r="G347" s="197">
        <v>60626</v>
      </c>
      <c r="H347" s="167" t="s">
        <v>48</v>
      </c>
      <c r="I347" s="167" t="s">
        <v>173</v>
      </c>
      <c r="J347" s="165">
        <v>3</v>
      </c>
      <c r="K347" s="207">
        <v>57096</v>
      </c>
      <c r="L347" s="199">
        <v>85634</v>
      </c>
      <c r="M347" s="204">
        <v>27.45</v>
      </c>
      <c r="N347" s="204">
        <v>41.17</v>
      </c>
      <c r="O347" s="204"/>
      <c r="P347" s="204"/>
      <c r="Q347" s="165">
        <v>12</v>
      </c>
      <c r="R347" s="165">
        <v>40</v>
      </c>
      <c r="S347" s="165" t="s">
        <v>55</v>
      </c>
      <c r="T347" s="168" t="s">
        <v>27</v>
      </c>
      <c r="U347" s="165" t="s">
        <v>56</v>
      </c>
      <c r="V347" s="165" t="s">
        <v>55</v>
      </c>
      <c r="W347" s="165" t="s">
        <v>55</v>
      </c>
      <c r="X347" s="165"/>
      <c r="Y347" s="165" t="s">
        <v>55</v>
      </c>
      <c r="Z347" s="165" t="s">
        <v>32</v>
      </c>
      <c r="AA347" s="165" t="s">
        <v>35</v>
      </c>
      <c r="AB347" s="165"/>
      <c r="AC347" s="165"/>
      <c r="AD347" s="165" t="s">
        <v>55</v>
      </c>
      <c r="AE347" s="165" t="s">
        <v>55</v>
      </c>
      <c r="AF347" s="165" t="s">
        <v>38</v>
      </c>
      <c r="AG347" s="165" t="s">
        <v>55</v>
      </c>
      <c r="AH347" s="165" t="s">
        <v>55</v>
      </c>
      <c r="AI347" s="165" t="s">
        <v>55</v>
      </c>
      <c r="AJ347" s="165" t="s">
        <v>55</v>
      </c>
      <c r="AK347" s="165" t="s">
        <v>55</v>
      </c>
      <c r="AL347" s="165"/>
      <c r="AM347" s="165" t="s">
        <v>38</v>
      </c>
      <c r="AN347" s="165"/>
      <c r="AO347" s="165"/>
      <c r="AP347" s="165"/>
      <c r="AQ347" s="165"/>
      <c r="AR347" s="165" t="s">
        <v>55</v>
      </c>
      <c r="AS347" s="165" t="s">
        <v>55</v>
      </c>
      <c r="AT347" s="165"/>
      <c r="AU347" s="165"/>
      <c r="AV347" s="165" t="s">
        <v>55</v>
      </c>
      <c r="AW347" s="163"/>
      <c r="AX347" s="163"/>
      <c r="AY347" s="163"/>
      <c r="AZ347" s="163"/>
      <c r="BA347" s="163"/>
    </row>
    <row r="348" spans="1:57" s="104" customFormat="1" ht="15.75" x14ac:dyDescent="0.25">
      <c r="A348" s="80" t="s">
        <v>439</v>
      </c>
      <c r="B348" s="107">
        <v>7</v>
      </c>
      <c r="C348" s="107" t="s">
        <v>223</v>
      </c>
      <c r="D348" s="117" t="s">
        <v>209</v>
      </c>
      <c r="E348" s="125">
        <v>24920</v>
      </c>
      <c r="F348" s="125">
        <v>3768899000</v>
      </c>
      <c r="G348" s="125">
        <v>24603</v>
      </c>
      <c r="H348" s="109" t="s">
        <v>0</v>
      </c>
      <c r="I348" s="109" t="s">
        <v>177</v>
      </c>
      <c r="J348" s="107">
        <v>1</v>
      </c>
      <c r="K348" s="131">
        <v>82784</v>
      </c>
      <c r="L348" s="127">
        <v>104873.60000000001</v>
      </c>
      <c r="M348" s="129">
        <v>39.799999999999997</v>
      </c>
      <c r="N348" s="129">
        <v>50.42</v>
      </c>
      <c r="O348" s="129"/>
      <c r="P348" s="129"/>
      <c r="Q348" s="107">
        <v>9</v>
      </c>
      <c r="R348" s="107">
        <v>40</v>
      </c>
      <c r="S348" s="107" t="s">
        <v>55</v>
      </c>
      <c r="T348" s="110" t="s">
        <v>27</v>
      </c>
      <c r="U348" s="107" t="s">
        <v>56</v>
      </c>
      <c r="V348" s="107" t="s">
        <v>55</v>
      </c>
      <c r="W348" s="107" t="s">
        <v>55</v>
      </c>
      <c r="X348" s="107" t="s">
        <v>31</v>
      </c>
      <c r="Y348" s="107" t="s">
        <v>55</v>
      </c>
      <c r="Z348" s="107" t="s">
        <v>38</v>
      </c>
      <c r="AA348" s="107" t="s">
        <v>35</v>
      </c>
      <c r="AB348" s="107" t="s">
        <v>55</v>
      </c>
      <c r="AC348" s="107" t="s">
        <v>55</v>
      </c>
      <c r="AD348" s="107" t="s">
        <v>55</v>
      </c>
      <c r="AE348" s="107" t="s">
        <v>55</v>
      </c>
      <c r="AF348" s="107" t="s">
        <v>55</v>
      </c>
      <c r="AG348" s="107" t="s">
        <v>55</v>
      </c>
      <c r="AH348" s="107" t="s">
        <v>55</v>
      </c>
      <c r="AI348" s="107" t="s">
        <v>55</v>
      </c>
      <c r="AJ348" s="107" t="s">
        <v>55</v>
      </c>
      <c r="AK348" s="107" t="s">
        <v>55</v>
      </c>
      <c r="AL348" s="107" t="s">
        <v>55</v>
      </c>
      <c r="AM348" s="107"/>
      <c r="AN348" s="107" t="s">
        <v>55</v>
      </c>
      <c r="AO348" s="107" t="s">
        <v>55</v>
      </c>
      <c r="AP348" s="107" t="s">
        <v>55</v>
      </c>
      <c r="AQ348" s="107" t="s">
        <v>55</v>
      </c>
      <c r="AR348" s="107" t="s">
        <v>55</v>
      </c>
      <c r="AS348" s="107" t="s">
        <v>55</v>
      </c>
      <c r="AT348" s="107" t="s">
        <v>55</v>
      </c>
      <c r="AU348" s="107" t="s">
        <v>55</v>
      </c>
      <c r="AV348" s="107" t="s">
        <v>55</v>
      </c>
      <c r="AW348" s="105"/>
      <c r="AX348" s="105"/>
      <c r="AY348" s="105"/>
      <c r="AZ348" s="105"/>
      <c r="BA348" s="105"/>
    </row>
    <row r="349" spans="1:57" s="104" customFormat="1" ht="15.75" x14ac:dyDescent="0.25">
      <c r="A349" s="80" t="s">
        <v>439</v>
      </c>
      <c r="B349" s="107">
        <v>7</v>
      </c>
      <c r="C349" s="107" t="s">
        <v>223</v>
      </c>
      <c r="D349" s="117" t="s">
        <v>209</v>
      </c>
      <c r="E349" s="125">
        <v>24920</v>
      </c>
      <c r="F349" s="125">
        <v>3768899000</v>
      </c>
      <c r="G349" s="125">
        <v>24603</v>
      </c>
      <c r="H349" s="109" t="s">
        <v>61</v>
      </c>
      <c r="I349" s="109" t="s">
        <v>173</v>
      </c>
      <c r="J349" s="107">
        <v>4</v>
      </c>
      <c r="K349" s="131">
        <v>55058</v>
      </c>
      <c r="L349" s="127">
        <v>69763.199999999997</v>
      </c>
      <c r="M349" s="129">
        <v>26.47</v>
      </c>
      <c r="N349" s="129">
        <v>33.54</v>
      </c>
      <c r="O349" s="129"/>
      <c r="P349" s="129"/>
      <c r="Q349" s="107">
        <v>9</v>
      </c>
      <c r="R349" s="107">
        <v>40</v>
      </c>
      <c r="S349" s="107" t="s">
        <v>55</v>
      </c>
      <c r="T349" s="110" t="s">
        <v>29</v>
      </c>
      <c r="U349" s="107" t="s">
        <v>56</v>
      </c>
      <c r="V349" s="107" t="s">
        <v>55</v>
      </c>
      <c r="W349" s="107" t="s">
        <v>55</v>
      </c>
      <c r="X349" s="107" t="s">
        <v>38</v>
      </c>
      <c r="Y349" s="107" t="s">
        <v>55</v>
      </c>
      <c r="Z349" s="107" t="s">
        <v>32</v>
      </c>
      <c r="AA349" s="107" t="s">
        <v>35</v>
      </c>
      <c r="AB349" s="107"/>
      <c r="AC349" s="107"/>
      <c r="AD349" s="107"/>
      <c r="AE349" s="107"/>
      <c r="AF349" s="107"/>
      <c r="AG349" s="107" t="s">
        <v>55</v>
      </c>
      <c r="AH349" s="107" t="s">
        <v>55</v>
      </c>
      <c r="AI349" s="107" t="s">
        <v>55</v>
      </c>
      <c r="AJ349" s="107" t="s">
        <v>55</v>
      </c>
      <c r="AK349" s="107" t="s">
        <v>55</v>
      </c>
      <c r="AL349" s="107"/>
      <c r="AM349" s="107"/>
      <c r="AN349" s="107" t="s">
        <v>55</v>
      </c>
      <c r="AO349" s="107" t="s">
        <v>55</v>
      </c>
      <c r="AP349" s="107" t="s">
        <v>55</v>
      </c>
      <c r="AQ349" s="107"/>
      <c r="AR349" s="107" t="s">
        <v>55</v>
      </c>
      <c r="AS349" s="107"/>
      <c r="AT349" s="107" t="s">
        <v>55</v>
      </c>
      <c r="AU349" s="107" t="s">
        <v>55</v>
      </c>
      <c r="AV349" s="107" t="s">
        <v>55</v>
      </c>
      <c r="AW349" s="105"/>
      <c r="AX349" s="105"/>
      <c r="AY349" s="105"/>
      <c r="AZ349" s="105"/>
      <c r="BA349" s="105"/>
    </row>
    <row r="350" spans="1:57" s="104" customFormat="1" ht="15.75" x14ac:dyDescent="0.25">
      <c r="A350" s="80" t="s">
        <v>439</v>
      </c>
      <c r="B350" s="107">
        <v>7</v>
      </c>
      <c r="C350" s="107" t="s">
        <v>223</v>
      </c>
      <c r="D350" s="117" t="s">
        <v>209</v>
      </c>
      <c r="E350" s="125">
        <v>24920</v>
      </c>
      <c r="F350" s="125">
        <v>3768899000</v>
      </c>
      <c r="G350" s="125">
        <v>24603</v>
      </c>
      <c r="H350" s="120" t="s">
        <v>59</v>
      </c>
      <c r="I350" s="109" t="s">
        <v>176</v>
      </c>
      <c r="J350" s="107">
        <v>1</v>
      </c>
      <c r="K350" s="131">
        <v>43618</v>
      </c>
      <c r="L350" s="127">
        <v>55245</v>
      </c>
      <c r="M350" s="129">
        <v>20.97</v>
      </c>
      <c r="N350" s="129">
        <v>26.56</v>
      </c>
      <c r="O350" s="129"/>
      <c r="P350" s="129"/>
      <c r="Q350" s="107">
        <v>9</v>
      </c>
      <c r="R350" s="107">
        <v>40</v>
      </c>
      <c r="S350" s="107" t="s">
        <v>55</v>
      </c>
      <c r="T350" s="110" t="s">
        <v>33</v>
      </c>
      <c r="U350" s="107" t="s">
        <v>56</v>
      </c>
      <c r="V350" s="107" t="s">
        <v>55</v>
      </c>
      <c r="W350" s="107" t="s">
        <v>55</v>
      </c>
      <c r="X350" s="107" t="s">
        <v>38</v>
      </c>
      <c r="Y350" s="107" t="s">
        <v>55</v>
      </c>
      <c r="Z350" s="107" t="s">
        <v>32</v>
      </c>
      <c r="AA350" s="107" t="s">
        <v>35</v>
      </c>
      <c r="AB350" s="107"/>
      <c r="AC350" s="107"/>
      <c r="AD350" s="107"/>
      <c r="AE350" s="107"/>
      <c r="AF350" s="107"/>
      <c r="AG350" s="107"/>
      <c r="AH350" s="107"/>
      <c r="AI350" s="107"/>
      <c r="AJ350" s="107"/>
      <c r="AK350" s="107"/>
      <c r="AL350" s="107"/>
      <c r="AM350" s="107"/>
      <c r="AN350" s="107"/>
      <c r="AO350" s="107"/>
      <c r="AP350" s="107"/>
      <c r="AQ350" s="107"/>
      <c r="AR350" s="107" t="s">
        <v>55</v>
      </c>
      <c r="AS350" s="107"/>
      <c r="AT350" s="107"/>
      <c r="AU350" s="107" t="s">
        <v>55</v>
      </c>
      <c r="AV350" s="107" t="s">
        <v>55</v>
      </c>
      <c r="AW350" s="105"/>
      <c r="AX350" s="105"/>
      <c r="AY350" s="105"/>
      <c r="AZ350" s="105"/>
      <c r="BA350" s="105"/>
    </row>
    <row r="351" spans="1:57" s="104" customFormat="1" ht="15.75" x14ac:dyDescent="0.25">
      <c r="A351" s="80" t="s">
        <v>439</v>
      </c>
      <c r="B351" s="107">
        <v>7</v>
      </c>
      <c r="C351" s="107" t="s">
        <v>236</v>
      </c>
      <c r="D351" s="116" t="s">
        <v>210</v>
      </c>
      <c r="E351" s="125">
        <v>6061</v>
      </c>
      <c r="F351" s="125">
        <v>2657850100</v>
      </c>
      <c r="G351" s="125">
        <v>3357</v>
      </c>
      <c r="H351" s="120" t="s">
        <v>0</v>
      </c>
      <c r="I351" s="121" t="s">
        <v>177</v>
      </c>
      <c r="J351" s="107">
        <v>1</v>
      </c>
      <c r="K351" s="131">
        <v>76627</v>
      </c>
      <c r="L351" s="127">
        <v>104998</v>
      </c>
      <c r="M351" s="129">
        <v>36.840000000000003</v>
      </c>
      <c r="N351" s="129">
        <v>50.48</v>
      </c>
      <c r="O351" s="129" t="s">
        <v>440</v>
      </c>
      <c r="P351" s="129"/>
      <c r="Q351" s="107">
        <v>10</v>
      </c>
      <c r="R351" s="107">
        <v>40</v>
      </c>
      <c r="S351" s="107" t="s">
        <v>56</v>
      </c>
      <c r="T351" s="110" t="s">
        <v>27</v>
      </c>
      <c r="U351" s="107" t="s">
        <v>56</v>
      </c>
      <c r="V351" s="107" t="s">
        <v>55</v>
      </c>
      <c r="W351" s="107" t="s">
        <v>56</v>
      </c>
      <c r="X351" s="107" t="s">
        <v>55</v>
      </c>
      <c r="Y351" s="107" t="s">
        <v>55</v>
      </c>
      <c r="Z351" s="107"/>
      <c r="AA351" s="107" t="s">
        <v>35</v>
      </c>
      <c r="AB351" s="107" t="s">
        <v>55</v>
      </c>
      <c r="AC351" s="107" t="s">
        <v>55</v>
      </c>
      <c r="AD351" s="107" t="s">
        <v>55</v>
      </c>
      <c r="AE351" s="107" t="s">
        <v>55</v>
      </c>
      <c r="AF351" s="107" t="s">
        <v>55</v>
      </c>
      <c r="AG351" s="107" t="s">
        <v>55</v>
      </c>
      <c r="AH351" s="107" t="s">
        <v>55</v>
      </c>
      <c r="AI351" s="107" t="s">
        <v>55</v>
      </c>
      <c r="AJ351" s="107" t="s">
        <v>55</v>
      </c>
      <c r="AK351" s="107" t="s">
        <v>55</v>
      </c>
      <c r="AL351" s="107" t="s">
        <v>55</v>
      </c>
      <c r="AM351" s="107" t="s">
        <v>55</v>
      </c>
      <c r="AN351" s="107" t="s">
        <v>55</v>
      </c>
      <c r="AO351" s="107" t="s">
        <v>55</v>
      </c>
      <c r="AP351" s="107" t="s">
        <v>55</v>
      </c>
      <c r="AQ351" s="107" t="s">
        <v>55</v>
      </c>
      <c r="AR351" s="107" t="s">
        <v>55</v>
      </c>
      <c r="AS351" s="107" t="s">
        <v>55</v>
      </c>
      <c r="AT351" s="107" t="s">
        <v>55</v>
      </c>
      <c r="AU351" s="107" t="s">
        <v>55</v>
      </c>
      <c r="AV351" s="107" t="s">
        <v>55</v>
      </c>
      <c r="AW351" s="105"/>
      <c r="AX351" s="105"/>
      <c r="AY351" s="105"/>
      <c r="AZ351" s="105"/>
      <c r="BA351" s="105"/>
    </row>
    <row r="352" spans="1:57" s="104" customFormat="1" ht="15.75" x14ac:dyDescent="0.25">
      <c r="A352" s="81" t="s">
        <v>439</v>
      </c>
      <c r="B352" s="107">
        <v>7</v>
      </c>
      <c r="C352" s="107" t="s">
        <v>236</v>
      </c>
      <c r="D352" s="116" t="s">
        <v>210</v>
      </c>
      <c r="E352" s="125">
        <v>6061</v>
      </c>
      <c r="F352" s="125">
        <v>2657850100</v>
      </c>
      <c r="G352" s="125">
        <v>3357</v>
      </c>
      <c r="H352" s="109" t="s">
        <v>57</v>
      </c>
      <c r="I352" s="109" t="s">
        <v>177</v>
      </c>
      <c r="J352" s="107">
        <v>1</v>
      </c>
      <c r="K352" s="131">
        <v>53684</v>
      </c>
      <c r="L352" s="127">
        <v>73554</v>
      </c>
      <c r="M352" s="129">
        <v>27.53</v>
      </c>
      <c r="N352" s="129">
        <v>37.72</v>
      </c>
      <c r="O352" s="129" t="s">
        <v>440</v>
      </c>
      <c r="P352" s="129"/>
      <c r="Q352" s="119">
        <v>10</v>
      </c>
      <c r="R352" s="119">
        <v>37.5</v>
      </c>
      <c r="S352" s="119" t="s">
        <v>55</v>
      </c>
      <c r="T352" s="115" t="s">
        <v>27</v>
      </c>
      <c r="U352" s="119" t="s">
        <v>260</v>
      </c>
      <c r="V352" s="119" t="s">
        <v>55</v>
      </c>
      <c r="W352" s="119" t="s">
        <v>56</v>
      </c>
      <c r="X352" s="119" t="s">
        <v>56</v>
      </c>
      <c r="Y352" s="119" t="s">
        <v>55</v>
      </c>
      <c r="Z352" s="119" t="s">
        <v>32</v>
      </c>
      <c r="AA352" s="119" t="s">
        <v>34</v>
      </c>
      <c r="AB352" s="119" t="s">
        <v>55</v>
      </c>
      <c r="AC352" s="119" t="s">
        <v>55</v>
      </c>
      <c r="AD352" s="119" t="s">
        <v>56</v>
      </c>
      <c r="AE352" s="119" t="s">
        <v>260</v>
      </c>
      <c r="AF352" s="119" t="s">
        <v>56</v>
      </c>
      <c r="AG352" s="119" t="s">
        <v>55</v>
      </c>
      <c r="AH352" s="119" t="s">
        <v>260</v>
      </c>
      <c r="AI352" s="119" t="s">
        <v>260</v>
      </c>
      <c r="AJ352" s="119" t="s">
        <v>260</v>
      </c>
      <c r="AK352" s="119" t="s">
        <v>260</v>
      </c>
      <c r="AL352" s="119" t="s">
        <v>56</v>
      </c>
      <c r="AM352" s="119" t="s">
        <v>55</v>
      </c>
      <c r="AN352" s="119" t="s">
        <v>260</v>
      </c>
      <c r="AO352" s="119" t="s">
        <v>260</v>
      </c>
      <c r="AP352" s="119" t="s">
        <v>260</v>
      </c>
      <c r="AQ352" s="119" t="s">
        <v>56</v>
      </c>
      <c r="AR352" s="119" t="s">
        <v>260</v>
      </c>
      <c r="AS352" s="119" t="s">
        <v>260</v>
      </c>
      <c r="AT352" s="119" t="s">
        <v>260</v>
      </c>
      <c r="AU352" s="119" t="s">
        <v>260</v>
      </c>
      <c r="AV352" s="119" t="s">
        <v>260</v>
      </c>
      <c r="AW352" s="105"/>
      <c r="AX352" s="105"/>
      <c r="AY352" s="105"/>
      <c r="AZ352" s="105"/>
      <c r="BA352" s="105"/>
    </row>
    <row r="353" spans="1:57" s="162" customFormat="1" ht="15.75" x14ac:dyDescent="0.25">
      <c r="A353" s="81" t="s">
        <v>439</v>
      </c>
      <c r="B353" s="196">
        <v>7</v>
      </c>
      <c r="C353" s="190" t="s">
        <v>223</v>
      </c>
      <c r="D353" s="189" t="s">
        <v>132</v>
      </c>
      <c r="E353" s="198">
        <v>11419</v>
      </c>
      <c r="F353" s="198">
        <v>2027984800</v>
      </c>
      <c r="G353" s="198">
        <v>14246</v>
      </c>
      <c r="H353" s="184" t="s">
        <v>0</v>
      </c>
      <c r="I353" s="176" t="s">
        <v>177</v>
      </c>
      <c r="J353" s="190">
        <v>1</v>
      </c>
      <c r="K353" s="209">
        <v>71302</v>
      </c>
      <c r="L353" s="201">
        <v>97198</v>
      </c>
      <c r="M353" s="48">
        <v>34.28</v>
      </c>
      <c r="N353" s="48">
        <v>46.73</v>
      </c>
      <c r="O353" s="204"/>
      <c r="P353" s="204"/>
      <c r="Q353" s="190">
        <v>10</v>
      </c>
      <c r="R353" s="190">
        <v>40</v>
      </c>
      <c r="S353" s="190" t="s">
        <v>55</v>
      </c>
      <c r="T353" s="183" t="s">
        <v>27</v>
      </c>
      <c r="U353" s="190" t="s">
        <v>56</v>
      </c>
      <c r="V353" s="190" t="s">
        <v>55</v>
      </c>
      <c r="W353" s="190" t="s">
        <v>55</v>
      </c>
      <c r="X353" s="190" t="s">
        <v>31</v>
      </c>
      <c r="Y353" s="190" t="s">
        <v>55</v>
      </c>
      <c r="Z353" s="190"/>
      <c r="AA353" s="190" t="s">
        <v>35</v>
      </c>
      <c r="AB353" s="190"/>
      <c r="AC353" s="190"/>
      <c r="AD353" s="190" t="s">
        <v>55</v>
      </c>
      <c r="AE353" s="190" t="s">
        <v>55</v>
      </c>
      <c r="AF353" s="190" t="s">
        <v>55</v>
      </c>
      <c r="AG353" s="190"/>
      <c r="AH353" s="190"/>
      <c r="AI353" s="190"/>
      <c r="AJ353" s="190"/>
      <c r="AK353" s="190"/>
      <c r="AL353" s="190" t="s">
        <v>55</v>
      </c>
      <c r="AM353" s="190" t="s">
        <v>55</v>
      </c>
      <c r="AN353" s="190" t="s">
        <v>55</v>
      </c>
      <c r="AO353" s="190" t="s">
        <v>55</v>
      </c>
      <c r="AP353" s="190" t="s">
        <v>55</v>
      </c>
      <c r="AQ353" s="190" t="s">
        <v>55</v>
      </c>
      <c r="AR353" s="190" t="s">
        <v>55</v>
      </c>
      <c r="AS353" s="190"/>
      <c r="AT353" s="190"/>
      <c r="AU353" s="190"/>
      <c r="AV353" s="190"/>
      <c r="AW353" s="163"/>
      <c r="AX353" s="163"/>
      <c r="AY353" s="163"/>
      <c r="AZ353" s="163"/>
      <c r="BA353" s="163"/>
    </row>
    <row r="354" spans="1:57" s="166" customFormat="1" ht="15.75" x14ac:dyDescent="0.25">
      <c r="A354" s="81" t="s">
        <v>439</v>
      </c>
      <c r="B354" s="196">
        <v>7</v>
      </c>
      <c r="C354" s="190" t="s">
        <v>223</v>
      </c>
      <c r="D354" s="189" t="s">
        <v>132</v>
      </c>
      <c r="E354" s="198">
        <v>11419</v>
      </c>
      <c r="F354" s="198">
        <v>2027984800</v>
      </c>
      <c r="G354" s="198">
        <v>14246</v>
      </c>
      <c r="H354" s="184" t="s">
        <v>113</v>
      </c>
      <c r="I354" s="176" t="s">
        <v>177</v>
      </c>
      <c r="J354" s="190">
        <v>1</v>
      </c>
      <c r="K354" s="209">
        <v>60923</v>
      </c>
      <c r="L354" s="201">
        <v>83033</v>
      </c>
      <c r="M354" s="48">
        <v>29.29</v>
      </c>
      <c r="N354" s="48">
        <v>39.92</v>
      </c>
      <c r="O354" s="48"/>
      <c r="P354" s="48"/>
      <c r="Q354" s="190">
        <v>10</v>
      </c>
      <c r="R354" s="190">
        <v>40</v>
      </c>
      <c r="S354" s="190" t="s">
        <v>55</v>
      </c>
      <c r="T354" s="168" t="s">
        <v>27</v>
      </c>
      <c r="U354" s="190" t="s">
        <v>56</v>
      </c>
      <c r="V354" s="190" t="s">
        <v>55</v>
      </c>
      <c r="W354" s="190" t="s">
        <v>55</v>
      </c>
      <c r="X354" s="165" t="s">
        <v>273</v>
      </c>
      <c r="Y354" s="190" t="s">
        <v>55</v>
      </c>
      <c r="Z354" s="165"/>
      <c r="AA354" s="190" t="s">
        <v>35</v>
      </c>
      <c r="AB354" s="165" t="s">
        <v>38</v>
      </c>
      <c r="AC354" s="165"/>
      <c r="AD354" s="165" t="s">
        <v>55</v>
      </c>
      <c r="AE354" s="165" t="s">
        <v>55</v>
      </c>
      <c r="AF354" s="165" t="s">
        <v>55</v>
      </c>
      <c r="AG354" s="165" t="s">
        <v>55</v>
      </c>
      <c r="AH354" s="165" t="s">
        <v>38</v>
      </c>
      <c r="AI354" s="165" t="s">
        <v>55</v>
      </c>
      <c r="AJ354" s="165" t="s">
        <v>55</v>
      </c>
      <c r="AK354" s="165" t="s">
        <v>38</v>
      </c>
      <c r="AL354" s="165" t="s">
        <v>154</v>
      </c>
      <c r="AM354" s="165" t="s">
        <v>55</v>
      </c>
      <c r="AN354" s="165" t="s">
        <v>55</v>
      </c>
      <c r="AO354" s="165" t="s">
        <v>55</v>
      </c>
      <c r="AP354" s="165" t="s">
        <v>55</v>
      </c>
      <c r="AQ354" s="165" t="s">
        <v>55</v>
      </c>
      <c r="AR354" s="165" t="s">
        <v>55</v>
      </c>
      <c r="AS354" s="165" t="s">
        <v>55</v>
      </c>
      <c r="AT354" s="165" t="s">
        <v>55</v>
      </c>
      <c r="AU354" s="165" t="s">
        <v>38</v>
      </c>
      <c r="AV354" s="165"/>
    </row>
    <row r="355" spans="1:57" s="166" customFormat="1" ht="15.75" x14ac:dyDescent="0.25">
      <c r="A355" s="81" t="s">
        <v>439</v>
      </c>
      <c r="B355" s="196">
        <v>7</v>
      </c>
      <c r="C355" s="190" t="s">
        <v>223</v>
      </c>
      <c r="D355" s="189" t="s">
        <v>132</v>
      </c>
      <c r="E355" s="198">
        <v>11419</v>
      </c>
      <c r="F355" s="198">
        <v>2027984800</v>
      </c>
      <c r="G355" s="198">
        <v>14246</v>
      </c>
      <c r="H355" s="184" t="s">
        <v>499</v>
      </c>
      <c r="I355" s="176" t="s">
        <v>173</v>
      </c>
      <c r="J355" s="190">
        <v>0</v>
      </c>
      <c r="K355" s="209">
        <v>53123</v>
      </c>
      <c r="L355" s="201">
        <v>72425</v>
      </c>
      <c r="M355" s="48">
        <v>25.54</v>
      </c>
      <c r="N355" s="48">
        <v>34.82</v>
      </c>
      <c r="O355" s="48"/>
      <c r="P355" s="48"/>
      <c r="Q355" s="190">
        <v>10</v>
      </c>
      <c r="R355" s="190">
        <v>40</v>
      </c>
      <c r="S355" s="190" t="s">
        <v>55</v>
      </c>
      <c r="T355" s="168" t="s">
        <v>27</v>
      </c>
      <c r="U355" s="190" t="s">
        <v>56</v>
      </c>
      <c r="V355" s="190" t="s">
        <v>55</v>
      </c>
      <c r="W355" s="190" t="s">
        <v>55</v>
      </c>
      <c r="X355" s="165"/>
      <c r="Y355" s="190" t="s">
        <v>55</v>
      </c>
      <c r="Z355" s="165" t="s">
        <v>32</v>
      </c>
      <c r="AA355" s="190" t="s">
        <v>35</v>
      </c>
      <c r="AB355" s="165"/>
      <c r="AC355" s="165"/>
      <c r="AD355" s="165"/>
      <c r="AE355" s="165"/>
      <c r="AF355" s="165"/>
      <c r="AG355" s="165"/>
      <c r="AH355" s="165" t="s">
        <v>55</v>
      </c>
      <c r="AI355" s="165" t="s">
        <v>55</v>
      </c>
      <c r="AJ355" s="165" t="s">
        <v>55</v>
      </c>
      <c r="AK355" s="165" t="s">
        <v>55</v>
      </c>
      <c r="AL355" s="165"/>
      <c r="AM355" s="165"/>
      <c r="AN355" s="165" t="s">
        <v>55</v>
      </c>
      <c r="AO355" s="165" t="s">
        <v>55</v>
      </c>
      <c r="AP355" s="165"/>
      <c r="AQ355" s="165"/>
      <c r="AR355" s="165" t="s">
        <v>55</v>
      </c>
      <c r="AS355" s="165"/>
      <c r="AT355" s="165"/>
      <c r="AU355" s="165"/>
      <c r="AV355" s="165"/>
    </row>
    <row r="356" spans="1:57" s="162" customFormat="1" ht="15.75" x14ac:dyDescent="0.25">
      <c r="A356" s="81" t="s">
        <v>439</v>
      </c>
      <c r="B356" s="196">
        <v>7</v>
      </c>
      <c r="C356" s="190" t="s">
        <v>223</v>
      </c>
      <c r="D356" s="189" t="s">
        <v>132</v>
      </c>
      <c r="E356" s="198">
        <v>11419</v>
      </c>
      <c r="F356" s="198">
        <v>2027984800</v>
      </c>
      <c r="G356" s="198">
        <v>14246</v>
      </c>
      <c r="H356" s="163" t="s">
        <v>500</v>
      </c>
      <c r="I356" s="176" t="s">
        <v>173</v>
      </c>
      <c r="J356" s="169">
        <v>0</v>
      </c>
      <c r="K356" s="46">
        <v>50586</v>
      </c>
      <c r="L356" s="47">
        <v>68973</v>
      </c>
      <c r="M356" s="213">
        <v>24.32</v>
      </c>
      <c r="N356" s="50">
        <v>33.159999999999997</v>
      </c>
      <c r="O356" s="50"/>
      <c r="P356" s="50"/>
      <c r="Q356" s="190">
        <v>10</v>
      </c>
      <c r="R356" s="190">
        <v>40</v>
      </c>
      <c r="S356" s="190" t="s">
        <v>55</v>
      </c>
      <c r="T356" s="214" t="s">
        <v>28</v>
      </c>
      <c r="U356" s="190" t="s">
        <v>56</v>
      </c>
      <c r="V356" s="190" t="s">
        <v>55</v>
      </c>
      <c r="W356" s="190" t="s">
        <v>55</v>
      </c>
      <c r="X356" s="169"/>
      <c r="Y356" s="190" t="s">
        <v>55</v>
      </c>
      <c r="Z356" s="165" t="s">
        <v>32</v>
      </c>
      <c r="AA356" s="190" t="s">
        <v>35</v>
      </c>
      <c r="AB356" s="169"/>
      <c r="AC356" s="169"/>
      <c r="AD356" s="169"/>
      <c r="AE356" s="169"/>
      <c r="AF356" s="169"/>
      <c r="AG356" s="169"/>
      <c r="AH356" s="165" t="s">
        <v>55</v>
      </c>
      <c r="AI356" s="165" t="s">
        <v>55</v>
      </c>
      <c r="AJ356" s="165" t="s">
        <v>55</v>
      </c>
      <c r="AK356" s="165" t="s">
        <v>55</v>
      </c>
      <c r="AL356" s="169"/>
      <c r="AM356" s="169"/>
      <c r="AN356" s="165" t="s">
        <v>55</v>
      </c>
      <c r="AO356" s="165" t="s">
        <v>55</v>
      </c>
      <c r="AP356" s="169"/>
      <c r="AQ356" s="169"/>
      <c r="AR356" s="165" t="s">
        <v>55</v>
      </c>
      <c r="AS356" s="169"/>
      <c r="AT356" s="169"/>
      <c r="AU356" s="169"/>
      <c r="AV356" s="169"/>
    </row>
    <row r="357" spans="1:57" s="166" customFormat="1" ht="15.75" x14ac:dyDescent="0.25">
      <c r="A357" s="81" t="s">
        <v>439</v>
      </c>
      <c r="B357" s="196">
        <v>7</v>
      </c>
      <c r="C357" s="190" t="s">
        <v>223</v>
      </c>
      <c r="D357" s="189" t="s">
        <v>132</v>
      </c>
      <c r="E357" s="198">
        <v>11419</v>
      </c>
      <c r="F357" s="198">
        <v>2027984800</v>
      </c>
      <c r="G357" s="198">
        <v>14246</v>
      </c>
      <c r="H357" s="184" t="s">
        <v>501</v>
      </c>
      <c r="I357" s="176" t="s">
        <v>173</v>
      </c>
      <c r="J357" s="190">
        <v>2</v>
      </c>
      <c r="K357" s="209">
        <v>48194</v>
      </c>
      <c r="L357" s="201">
        <v>65686</v>
      </c>
      <c r="M357" s="48">
        <v>23.17</v>
      </c>
      <c r="N357" s="48">
        <v>31.58</v>
      </c>
      <c r="O357" s="48"/>
      <c r="P357" s="48"/>
      <c r="Q357" s="190">
        <v>10</v>
      </c>
      <c r="R357" s="190">
        <v>40</v>
      </c>
      <c r="S357" s="190" t="s">
        <v>55</v>
      </c>
      <c r="T357" s="168" t="s">
        <v>502</v>
      </c>
      <c r="U357" s="190" t="s">
        <v>56</v>
      </c>
      <c r="V357" s="190" t="s">
        <v>55</v>
      </c>
      <c r="W357" s="190" t="s">
        <v>55</v>
      </c>
      <c r="X357" s="165" t="s">
        <v>38</v>
      </c>
      <c r="Y357" s="190" t="s">
        <v>55</v>
      </c>
      <c r="Z357" s="165" t="s">
        <v>32</v>
      </c>
      <c r="AA357" s="190" t="s">
        <v>35</v>
      </c>
      <c r="AB357" s="165" t="s">
        <v>38</v>
      </c>
      <c r="AC357" s="165" t="s">
        <v>38</v>
      </c>
      <c r="AD357" s="165" t="s">
        <v>38</v>
      </c>
      <c r="AE357" s="165" t="s">
        <v>38</v>
      </c>
      <c r="AF357" s="165" t="s">
        <v>38</v>
      </c>
      <c r="AG357" s="165"/>
      <c r="AH357" s="165" t="s">
        <v>55</v>
      </c>
      <c r="AI357" s="165" t="s">
        <v>55</v>
      </c>
      <c r="AJ357" s="165" t="s">
        <v>55</v>
      </c>
      <c r="AK357" s="165" t="s">
        <v>55</v>
      </c>
      <c r="AL357" s="165"/>
      <c r="AM357" s="165"/>
      <c r="AN357" s="165" t="s">
        <v>55</v>
      </c>
      <c r="AO357" s="165" t="s">
        <v>55</v>
      </c>
      <c r="AP357" s="165" t="s">
        <v>55</v>
      </c>
      <c r="AQ357" s="165" t="s">
        <v>38</v>
      </c>
      <c r="AR357" s="165" t="s">
        <v>55</v>
      </c>
      <c r="AS357" s="165"/>
      <c r="AT357" s="165" t="s">
        <v>38</v>
      </c>
      <c r="AU357" s="165" t="s">
        <v>38</v>
      </c>
      <c r="AV357" s="165"/>
    </row>
    <row r="358" spans="1:57" s="166" customFormat="1" ht="15.75" x14ac:dyDescent="0.25">
      <c r="A358" s="81" t="s">
        <v>439</v>
      </c>
      <c r="B358" s="196">
        <v>7</v>
      </c>
      <c r="C358" s="190" t="s">
        <v>223</v>
      </c>
      <c r="D358" s="189" t="s">
        <v>132</v>
      </c>
      <c r="E358" s="198">
        <v>11419</v>
      </c>
      <c r="F358" s="198">
        <v>2027984800</v>
      </c>
      <c r="G358" s="198">
        <v>14246</v>
      </c>
      <c r="H358" s="184" t="s">
        <v>503</v>
      </c>
      <c r="I358" s="176" t="s">
        <v>173</v>
      </c>
      <c r="J358" s="190">
        <v>1</v>
      </c>
      <c r="K358" s="209">
        <v>45885</v>
      </c>
      <c r="L358" s="201">
        <v>62566</v>
      </c>
      <c r="M358" s="48">
        <v>22.06</v>
      </c>
      <c r="N358" s="48">
        <v>30.08</v>
      </c>
      <c r="O358" s="48"/>
      <c r="P358" s="48"/>
      <c r="Q358" s="190">
        <v>10</v>
      </c>
      <c r="R358" s="190">
        <v>40</v>
      </c>
      <c r="S358" s="190" t="s">
        <v>55</v>
      </c>
      <c r="T358" s="168" t="s">
        <v>29</v>
      </c>
      <c r="U358" s="190" t="s">
        <v>56</v>
      </c>
      <c r="V358" s="190" t="s">
        <v>55</v>
      </c>
      <c r="W358" s="190" t="s">
        <v>55</v>
      </c>
      <c r="X358" s="165"/>
      <c r="Y358" s="190" t="s">
        <v>55</v>
      </c>
      <c r="Z358" s="165" t="s">
        <v>32</v>
      </c>
      <c r="AA358" s="190" t="s">
        <v>35</v>
      </c>
      <c r="AB358" s="165"/>
      <c r="AC358" s="165"/>
      <c r="AD358" s="165"/>
      <c r="AE358" s="165"/>
      <c r="AF358" s="165"/>
      <c r="AG358" s="165"/>
      <c r="AH358" s="165" t="s">
        <v>55</v>
      </c>
      <c r="AI358" s="165" t="s">
        <v>55</v>
      </c>
      <c r="AJ358" s="165" t="s">
        <v>55</v>
      </c>
      <c r="AK358" s="165" t="s">
        <v>55</v>
      </c>
      <c r="AL358" s="165"/>
      <c r="AM358" s="165"/>
      <c r="AN358" s="165" t="s">
        <v>55</v>
      </c>
      <c r="AO358" s="165" t="s">
        <v>55</v>
      </c>
      <c r="AP358" s="165"/>
      <c r="AQ358" s="165"/>
      <c r="AR358" s="165" t="s">
        <v>55</v>
      </c>
      <c r="AS358" s="165"/>
      <c r="AT358" s="165"/>
      <c r="AU358" s="165"/>
      <c r="AV358" s="165"/>
    </row>
    <row r="359" spans="1:57" s="166" customFormat="1" ht="15.75" x14ac:dyDescent="0.25">
      <c r="A359" s="81" t="s">
        <v>439</v>
      </c>
      <c r="B359" s="196">
        <v>7</v>
      </c>
      <c r="C359" s="190" t="s">
        <v>223</v>
      </c>
      <c r="D359" s="189" t="s">
        <v>132</v>
      </c>
      <c r="E359" s="198">
        <v>11419</v>
      </c>
      <c r="F359" s="198">
        <v>2027984800</v>
      </c>
      <c r="G359" s="198">
        <v>14246</v>
      </c>
      <c r="H359" s="184" t="s">
        <v>504</v>
      </c>
      <c r="I359" s="176" t="s">
        <v>505</v>
      </c>
      <c r="J359" s="190">
        <v>0</v>
      </c>
      <c r="K359" s="209">
        <v>45885</v>
      </c>
      <c r="L359" s="201">
        <v>62566</v>
      </c>
      <c r="M359" s="48">
        <v>22.06</v>
      </c>
      <c r="N359" s="48">
        <v>30.08</v>
      </c>
      <c r="O359" s="48"/>
      <c r="P359" s="48"/>
      <c r="Q359" s="190">
        <v>10</v>
      </c>
      <c r="R359" s="190">
        <v>40</v>
      </c>
      <c r="S359" s="190" t="s">
        <v>55</v>
      </c>
      <c r="T359" s="168" t="s">
        <v>29</v>
      </c>
      <c r="U359" s="190" t="s">
        <v>56</v>
      </c>
      <c r="V359" s="190" t="s">
        <v>55</v>
      </c>
      <c r="W359" s="190" t="s">
        <v>55</v>
      </c>
      <c r="X359" s="165"/>
      <c r="Y359" s="190" t="s">
        <v>55</v>
      </c>
      <c r="Z359" s="165" t="s">
        <v>32</v>
      </c>
      <c r="AA359" s="190" t="s">
        <v>35</v>
      </c>
      <c r="AB359" s="165"/>
      <c r="AC359" s="165" t="s">
        <v>55</v>
      </c>
      <c r="AD359" s="165"/>
      <c r="AE359" s="165"/>
      <c r="AF359" s="165"/>
      <c r="AG359" s="165"/>
      <c r="AH359" s="165"/>
      <c r="AI359" s="165"/>
      <c r="AJ359" s="165"/>
      <c r="AK359" s="165"/>
      <c r="AL359" s="165"/>
      <c r="AM359" s="165"/>
      <c r="AN359" s="165" t="s">
        <v>55</v>
      </c>
      <c r="AO359" s="165" t="s">
        <v>55</v>
      </c>
      <c r="AP359" s="165"/>
      <c r="AQ359" s="165"/>
      <c r="AR359" s="165" t="s">
        <v>55</v>
      </c>
      <c r="AS359" s="165"/>
      <c r="AT359" s="165"/>
      <c r="AU359" s="165" t="s">
        <v>55</v>
      </c>
      <c r="AV359" s="165" t="s">
        <v>55</v>
      </c>
    </row>
    <row r="360" spans="1:57" s="166" customFormat="1" ht="15.75" x14ac:dyDescent="0.25">
      <c r="A360" s="81" t="s">
        <v>439</v>
      </c>
      <c r="B360" s="196">
        <v>7</v>
      </c>
      <c r="C360" s="190" t="s">
        <v>223</v>
      </c>
      <c r="D360" s="189" t="s">
        <v>132</v>
      </c>
      <c r="E360" s="198">
        <v>11419</v>
      </c>
      <c r="F360" s="198">
        <v>2027984800</v>
      </c>
      <c r="G360" s="198">
        <v>14246</v>
      </c>
      <c r="H360" s="179" t="s">
        <v>506</v>
      </c>
      <c r="I360" s="176" t="s">
        <v>505</v>
      </c>
      <c r="J360" s="190">
        <v>1</v>
      </c>
      <c r="K360" s="209">
        <v>42120</v>
      </c>
      <c r="L360" s="201">
        <v>57408</v>
      </c>
      <c r="M360" s="48">
        <v>20.25</v>
      </c>
      <c r="N360" s="48">
        <v>27.6</v>
      </c>
      <c r="O360" s="48"/>
      <c r="P360" s="48"/>
      <c r="Q360" s="190">
        <v>10</v>
      </c>
      <c r="R360" s="190">
        <v>40</v>
      </c>
      <c r="S360" s="190" t="s">
        <v>55</v>
      </c>
      <c r="T360" s="168" t="s">
        <v>33</v>
      </c>
      <c r="U360" s="190" t="s">
        <v>56</v>
      </c>
      <c r="V360" s="190" t="s">
        <v>55</v>
      </c>
      <c r="W360" s="190" t="s">
        <v>55</v>
      </c>
      <c r="X360" s="165" t="s">
        <v>38</v>
      </c>
      <c r="Y360" s="190" t="s">
        <v>55</v>
      </c>
      <c r="Z360" s="165" t="s">
        <v>32</v>
      </c>
      <c r="AA360" s="190" t="s">
        <v>35</v>
      </c>
      <c r="AB360" s="165" t="s">
        <v>38</v>
      </c>
      <c r="AC360" s="165" t="s">
        <v>55</v>
      </c>
      <c r="AD360" s="165"/>
      <c r="AE360" s="165" t="s">
        <v>38</v>
      </c>
      <c r="AF360" s="165"/>
      <c r="AG360" s="165"/>
      <c r="AH360" s="165" t="s">
        <v>55</v>
      </c>
      <c r="AI360" s="165" t="s">
        <v>55</v>
      </c>
      <c r="AJ360" s="165" t="s">
        <v>55</v>
      </c>
      <c r="AK360" s="165" t="s">
        <v>55</v>
      </c>
      <c r="AL360" s="165"/>
      <c r="AM360" s="165"/>
      <c r="AN360" s="165" t="s">
        <v>55</v>
      </c>
      <c r="AO360" s="165" t="s">
        <v>55</v>
      </c>
      <c r="AP360" s="165"/>
      <c r="AQ360" s="165"/>
      <c r="AR360" s="165" t="s">
        <v>55</v>
      </c>
      <c r="AS360" s="165"/>
      <c r="AT360" s="165" t="s">
        <v>38</v>
      </c>
      <c r="AU360" s="165" t="s">
        <v>55</v>
      </c>
      <c r="AV360" s="165" t="s">
        <v>55</v>
      </c>
    </row>
    <row r="361" spans="1:57" s="108" customFormat="1" x14ac:dyDescent="0.25">
      <c r="A361" s="80" t="s">
        <v>439</v>
      </c>
      <c r="B361" s="124">
        <v>7</v>
      </c>
      <c r="C361" s="107" t="s">
        <v>223</v>
      </c>
      <c r="D361" s="116" t="s">
        <v>211</v>
      </c>
      <c r="E361" s="125">
        <v>8361</v>
      </c>
      <c r="F361" s="125">
        <v>3644014800</v>
      </c>
      <c r="G361" s="125">
        <v>6395</v>
      </c>
      <c r="H361" s="121" t="s">
        <v>0</v>
      </c>
      <c r="I361" s="121" t="s">
        <v>177</v>
      </c>
      <c r="J361" s="107">
        <v>1</v>
      </c>
      <c r="K361" s="131">
        <v>83241</v>
      </c>
      <c r="L361" s="127">
        <v>115211</v>
      </c>
      <c r="M361" s="129">
        <v>40.020000000000003</v>
      </c>
      <c r="N361" s="129">
        <v>55.39</v>
      </c>
      <c r="O361" s="133" t="s">
        <v>282</v>
      </c>
      <c r="P361" s="133"/>
      <c r="Q361" s="107">
        <v>12</v>
      </c>
      <c r="R361" s="107">
        <v>40</v>
      </c>
      <c r="S361" s="107" t="s">
        <v>55</v>
      </c>
      <c r="T361" s="107" t="s">
        <v>27</v>
      </c>
      <c r="U361" s="107"/>
      <c r="V361" s="107" t="s">
        <v>55</v>
      </c>
      <c r="W361" s="107" t="s">
        <v>55</v>
      </c>
      <c r="X361" s="107" t="s">
        <v>31</v>
      </c>
      <c r="Y361" s="107" t="s">
        <v>55</v>
      </c>
      <c r="Z361" s="107" t="s">
        <v>38</v>
      </c>
      <c r="AA361" s="107" t="s">
        <v>35</v>
      </c>
      <c r="AB361" s="107" t="s">
        <v>55</v>
      </c>
      <c r="AC361" s="107" t="s">
        <v>55</v>
      </c>
      <c r="AD361" s="107" t="s">
        <v>55</v>
      </c>
      <c r="AE361" s="107" t="s">
        <v>55</v>
      </c>
      <c r="AF361" s="107" t="s">
        <v>55</v>
      </c>
      <c r="AG361" s="107" t="s">
        <v>55</v>
      </c>
      <c r="AH361" s="107" t="s">
        <v>55</v>
      </c>
      <c r="AI361" s="107" t="s">
        <v>38</v>
      </c>
      <c r="AJ361" s="107" t="s">
        <v>38</v>
      </c>
      <c r="AK361" s="107" t="s">
        <v>55</v>
      </c>
      <c r="AL361" s="107" t="s">
        <v>55</v>
      </c>
      <c r="AM361" s="107" t="s">
        <v>55</v>
      </c>
      <c r="AN361" s="107" t="s">
        <v>55</v>
      </c>
      <c r="AO361" s="107" t="s">
        <v>55</v>
      </c>
      <c r="AP361" s="107" t="s">
        <v>55</v>
      </c>
      <c r="AQ361" s="107" t="s">
        <v>55</v>
      </c>
      <c r="AR361" s="107" t="s">
        <v>55</v>
      </c>
      <c r="AS361" s="107" t="s">
        <v>55</v>
      </c>
      <c r="AT361" s="107" t="s">
        <v>55</v>
      </c>
      <c r="AU361" s="107" t="s">
        <v>55</v>
      </c>
      <c r="AV361" s="107" t="s">
        <v>55</v>
      </c>
    </row>
    <row r="362" spans="1:57" s="108" customFormat="1" x14ac:dyDescent="0.25">
      <c r="A362" s="80" t="s">
        <v>439</v>
      </c>
      <c r="B362" s="124">
        <v>7</v>
      </c>
      <c r="C362" s="107" t="s">
        <v>223</v>
      </c>
      <c r="D362" s="116" t="s">
        <v>211</v>
      </c>
      <c r="E362" s="125">
        <v>8361</v>
      </c>
      <c r="F362" s="125">
        <v>3644014800</v>
      </c>
      <c r="G362" s="125">
        <v>6395</v>
      </c>
      <c r="H362" s="116" t="s">
        <v>39</v>
      </c>
      <c r="I362" s="121" t="s">
        <v>177</v>
      </c>
      <c r="J362" s="107">
        <v>2</v>
      </c>
      <c r="K362" s="131">
        <v>55349</v>
      </c>
      <c r="L362" s="127">
        <v>76627</v>
      </c>
      <c r="M362" s="129">
        <v>26.61</v>
      </c>
      <c r="N362" s="129">
        <v>36.840000000000003</v>
      </c>
      <c r="O362" s="129" t="s">
        <v>282</v>
      </c>
      <c r="P362" s="129"/>
      <c r="Q362" s="107">
        <v>12</v>
      </c>
      <c r="R362" s="107">
        <v>40</v>
      </c>
      <c r="S362" s="107" t="s">
        <v>55</v>
      </c>
      <c r="T362" s="110" t="s">
        <v>28</v>
      </c>
      <c r="U362" s="107" t="s">
        <v>56</v>
      </c>
      <c r="V362" s="107" t="s">
        <v>55</v>
      </c>
      <c r="W362" s="107" t="s">
        <v>55</v>
      </c>
      <c r="X362" s="107" t="s">
        <v>38</v>
      </c>
      <c r="Y362" s="107" t="s">
        <v>55</v>
      </c>
      <c r="Z362" s="107"/>
      <c r="AA362" s="107" t="s">
        <v>35</v>
      </c>
      <c r="AB362" s="107" t="s">
        <v>38</v>
      </c>
      <c r="AC362" s="107"/>
      <c r="AD362" s="107" t="s">
        <v>38</v>
      </c>
      <c r="AE362" s="107" t="s">
        <v>55</v>
      </c>
      <c r="AF362" s="107" t="s">
        <v>38</v>
      </c>
      <c r="AG362" s="107" t="s">
        <v>55</v>
      </c>
      <c r="AH362" s="107" t="s">
        <v>55</v>
      </c>
      <c r="AI362" s="107" t="s">
        <v>55</v>
      </c>
      <c r="AJ362" s="107" t="s">
        <v>55</v>
      </c>
      <c r="AK362" s="107" t="s">
        <v>55</v>
      </c>
      <c r="AL362" s="107" t="s">
        <v>55</v>
      </c>
      <c r="AM362" s="107" t="s">
        <v>55</v>
      </c>
      <c r="AN362" s="107" t="s">
        <v>55</v>
      </c>
      <c r="AO362" s="107" t="s">
        <v>55</v>
      </c>
      <c r="AP362" s="107" t="s">
        <v>55</v>
      </c>
      <c r="AQ362" s="107" t="s">
        <v>38</v>
      </c>
      <c r="AR362" s="107" t="s">
        <v>55</v>
      </c>
      <c r="AS362" s="107" t="s">
        <v>55</v>
      </c>
      <c r="AT362" s="107" t="s">
        <v>38</v>
      </c>
      <c r="AU362" s="107" t="s">
        <v>55</v>
      </c>
      <c r="AV362" s="107" t="s">
        <v>55</v>
      </c>
    </row>
    <row r="363" spans="1:57" s="166" customFormat="1" ht="15.75" x14ac:dyDescent="0.25">
      <c r="A363" s="80" t="s">
        <v>439</v>
      </c>
      <c r="B363" s="195">
        <v>8</v>
      </c>
      <c r="C363" s="165" t="s">
        <v>223</v>
      </c>
      <c r="D363" s="188" t="s">
        <v>185</v>
      </c>
      <c r="E363" s="197">
        <v>37397</v>
      </c>
      <c r="F363" s="197">
        <v>6784334200</v>
      </c>
      <c r="G363" s="197">
        <v>46380</v>
      </c>
      <c r="H363" s="191" t="s">
        <v>0</v>
      </c>
      <c r="I363" s="167" t="s">
        <v>177</v>
      </c>
      <c r="J363" s="165">
        <v>1</v>
      </c>
      <c r="K363" s="207">
        <v>86320</v>
      </c>
      <c r="L363" s="199">
        <v>112902</v>
      </c>
      <c r="M363" s="204">
        <v>41.5</v>
      </c>
      <c r="N363" s="204">
        <v>54.28</v>
      </c>
      <c r="O363" s="204" t="s">
        <v>56</v>
      </c>
      <c r="P363" s="204"/>
      <c r="Q363" s="165">
        <v>10</v>
      </c>
      <c r="R363" s="165">
        <v>40</v>
      </c>
      <c r="S363" s="165"/>
      <c r="T363" s="168" t="s">
        <v>28</v>
      </c>
      <c r="U363" s="165" t="s">
        <v>56</v>
      </c>
      <c r="V363" s="165" t="s">
        <v>55</v>
      </c>
      <c r="W363" s="165" t="s">
        <v>55</v>
      </c>
      <c r="X363" s="165" t="s">
        <v>31</v>
      </c>
      <c r="Y363" s="165" t="s">
        <v>154</v>
      </c>
      <c r="Z363" s="165"/>
      <c r="AA363" s="165" t="s">
        <v>35</v>
      </c>
      <c r="AB363" s="165" t="s">
        <v>55</v>
      </c>
      <c r="AC363" s="165" t="s">
        <v>55</v>
      </c>
      <c r="AD363" s="165" t="s">
        <v>55</v>
      </c>
      <c r="AE363" s="165" t="s">
        <v>55</v>
      </c>
      <c r="AF363" s="165" t="s">
        <v>38</v>
      </c>
      <c r="AG363" s="165" t="s">
        <v>55</v>
      </c>
      <c r="AH363" s="165" t="s">
        <v>55</v>
      </c>
      <c r="AI363" s="165" t="s">
        <v>55</v>
      </c>
      <c r="AJ363" s="165" t="s">
        <v>55</v>
      </c>
      <c r="AK363" s="165" t="s">
        <v>55</v>
      </c>
      <c r="AL363" s="165" t="s">
        <v>55</v>
      </c>
      <c r="AM363" s="165" t="s">
        <v>55</v>
      </c>
      <c r="AN363" s="165" t="s">
        <v>55</v>
      </c>
      <c r="AO363" s="165" t="s">
        <v>55</v>
      </c>
      <c r="AP363" s="165" t="s">
        <v>55</v>
      </c>
      <c r="AQ363" s="165" t="s">
        <v>38</v>
      </c>
      <c r="AR363" s="165" t="s">
        <v>55</v>
      </c>
      <c r="AS363" s="165" t="s">
        <v>55</v>
      </c>
      <c r="AT363" s="165" t="s">
        <v>38</v>
      </c>
      <c r="AU363" s="165" t="s">
        <v>55</v>
      </c>
      <c r="AV363" s="165" t="s">
        <v>55</v>
      </c>
    </row>
    <row r="364" spans="1:57" s="166" customFormat="1" ht="15.75" x14ac:dyDescent="0.25">
      <c r="A364" s="80" t="s">
        <v>439</v>
      </c>
      <c r="B364" s="195">
        <v>8</v>
      </c>
      <c r="C364" s="165" t="s">
        <v>223</v>
      </c>
      <c r="D364" s="188" t="s">
        <v>185</v>
      </c>
      <c r="E364" s="197">
        <v>37397</v>
      </c>
      <c r="F364" s="197">
        <v>6784334200</v>
      </c>
      <c r="G364" s="197">
        <v>46380</v>
      </c>
      <c r="H364" s="191" t="s">
        <v>45</v>
      </c>
      <c r="I364" s="167" t="s">
        <v>176</v>
      </c>
      <c r="J364" s="165">
        <v>1</v>
      </c>
      <c r="K364" s="207">
        <v>48256</v>
      </c>
      <c r="L364" s="199">
        <v>62982</v>
      </c>
      <c r="M364" s="204">
        <v>23.2</v>
      </c>
      <c r="N364" s="204">
        <v>30.28</v>
      </c>
      <c r="O364" s="204" t="s">
        <v>56</v>
      </c>
      <c r="P364" s="204"/>
      <c r="Q364" s="165">
        <v>10</v>
      </c>
      <c r="R364" s="165">
        <v>40</v>
      </c>
      <c r="S364" s="165"/>
      <c r="T364" s="165" t="s">
        <v>29</v>
      </c>
      <c r="U364" s="165" t="s">
        <v>56</v>
      </c>
      <c r="V364" s="165" t="s">
        <v>262</v>
      </c>
      <c r="W364" s="165" t="s">
        <v>262</v>
      </c>
      <c r="X364" s="165"/>
      <c r="Y364" s="165" t="s">
        <v>262</v>
      </c>
      <c r="Z364" s="165" t="s">
        <v>32</v>
      </c>
      <c r="AA364" s="165" t="s">
        <v>35</v>
      </c>
      <c r="AB364" s="165"/>
      <c r="AC364" s="165"/>
      <c r="AD364" s="165"/>
      <c r="AE364" s="165"/>
      <c r="AF364" s="165"/>
      <c r="AG364" s="165"/>
      <c r="AH364" s="165"/>
      <c r="AI364" s="165"/>
      <c r="AJ364" s="165"/>
      <c r="AK364" s="165"/>
      <c r="AL364" s="165"/>
      <c r="AM364" s="165"/>
      <c r="AN364" s="165"/>
      <c r="AO364" s="165" t="s">
        <v>55</v>
      </c>
      <c r="AP364" s="165" t="s">
        <v>55</v>
      </c>
      <c r="AQ364" s="165"/>
      <c r="AR364" s="165" t="s">
        <v>55</v>
      </c>
      <c r="AS364" s="165"/>
      <c r="AT364" s="165"/>
      <c r="AU364" s="165" t="s">
        <v>55</v>
      </c>
      <c r="AV364" s="165" t="s">
        <v>55</v>
      </c>
    </row>
    <row r="365" spans="1:57" s="162" customFormat="1" ht="15.75" x14ac:dyDescent="0.25">
      <c r="A365" s="80" t="s">
        <v>439</v>
      </c>
      <c r="B365" s="195">
        <v>8</v>
      </c>
      <c r="C365" s="165" t="s">
        <v>223</v>
      </c>
      <c r="D365" s="188" t="s">
        <v>185</v>
      </c>
      <c r="E365" s="197">
        <v>37397</v>
      </c>
      <c r="F365" s="197">
        <v>6784334200</v>
      </c>
      <c r="G365" s="197">
        <v>46380</v>
      </c>
      <c r="H365" s="191" t="s">
        <v>366</v>
      </c>
      <c r="I365" s="167" t="s">
        <v>176</v>
      </c>
      <c r="J365" s="165">
        <v>0.5</v>
      </c>
      <c r="K365" s="207">
        <v>42890</v>
      </c>
      <c r="L365" s="199">
        <v>56160</v>
      </c>
      <c r="M365" s="204">
        <v>20.62</v>
      </c>
      <c r="N365" s="204">
        <v>27</v>
      </c>
      <c r="O365" s="204" t="s">
        <v>56</v>
      </c>
      <c r="P365" s="204"/>
      <c r="Q365" s="165">
        <v>10</v>
      </c>
      <c r="R365" s="165">
        <v>40</v>
      </c>
      <c r="S365" s="165"/>
      <c r="T365" s="165" t="s">
        <v>29</v>
      </c>
      <c r="U365" s="165" t="s">
        <v>56</v>
      </c>
      <c r="V365" s="165" t="s">
        <v>262</v>
      </c>
      <c r="W365" s="165" t="s">
        <v>262</v>
      </c>
      <c r="X365" s="165" t="s">
        <v>38</v>
      </c>
      <c r="Y365" s="165" t="s">
        <v>262</v>
      </c>
      <c r="Z365" s="165" t="s">
        <v>32</v>
      </c>
      <c r="AA365" s="165" t="s">
        <v>49</v>
      </c>
      <c r="AB365" s="165"/>
      <c r="AC365" s="165" t="s">
        <v>38</v>
      </c>
      <c r="AD365" s="165" t="s">
        <v>38</v>
      </c>
      <c r="AE365" s="165" t="s">
        <v>38</v>
      </c>
      <c r="AF365" s="165" t="s">
        <v>38</v>
      </c>
      <c r="AG365" s="165" t="s">
        <v>38</v>
      </c>
      <c r="AH365" s="165" t="s">
        <v>38</v>
      </c>
      <c r="AI365" s="165" t="s">
        <v>38</v>
      </c>
      <c r="AJ365" s="165" t="s">
        <v>38</v>
      </c>
      <c r="AK365" s="165" t="s">
        <v>38</v>
      </c>
      <c r="AL365" s="165" t="s">
        <v>38</v>
      </c>
      <c r="AM365" s="165" t="s">
        <v>38</v>
      </c>
      <c r="AN365" s="165" t="s">
        <v>38</v>
      </c>
      <c r="AO365" s="165" t="s">
        <v>55</v>
      </c>
      <c r="AP365" s="165"/>
      <c r="AQ365" s="165" t="s">
        <v>38</v>
      </c>
      <c r="AR365" s="165" t="s">
        <v>55</v>
      </c>
      <c r="AS365" s="165"/>
      <c r="AT365" s="165" t="s">
        <v>38</v>
      </c>
      <c r="AU365" s="165" t="s">
        <v>55</v>
      </c>
      <c r="AV365" s="165" t="s">
        <v>55</v>
      </c>
      <c r="AW365" s="166"/>
      <c r="AX365" s="166"/>
      <c r="AY365" s="166"/>
      <c r="AZ365" s="166"/>
      <c r="BA365" s="166"/>
      <c r="BB365" s="166"/>
      <c r="BC365" s="166"/>
      <c r="BD365" s="166"/>
      <c r="BE365" s="166"/>
    </row>
    <row r="366" spans="1:57" s="162" customFormat="1" ht="15.75" x14ac:dyDescent="0.25">
      <c r="A366" s="80" t="s">
        <v>439</v>
      </c>
      <c r="B366" s="195">
        <v>8</v>
      </c>
      <c r="C366" s="165" t="s">
        <v>223</v>
      </c>
      <c r="D366" s="188" t="s">
        <v>185</v>
      </c>
      <c r="E366" s="197">
        <v>37397</v>
      </c>
      <c r="F366" s="197">
        <v>6784334200</v>
      </c>
      <c r="G366" s="197">
        <v>46380</v>
      </c>
      <c r="H366" s="191" t="s">
        <v>47</v>
      </c>
      <c r="I366" s="167" t="s">
        <v>173</v>
      </c>
      <c r="J366" s="165">
        <v>3</v>
      </c>
      <c r="K366" s="207">
        <v>51126</v>
      </c>
      <c r="L366" s="199">
        <v>66893</v>
      </c>
      <c r="M366" s="204">
        <v>24.58</v>
      </c>
      <c r="N366" s="204">
        <v>32.159999999999997</v>
      </c>
      <c r="O366" s="204" t="s">
        <v>56</v>
      </c>
      <c r="P366" s="204"/>
      <c r="Q366" s="165">
        <v>10</v>
      </c>
      <c r="R366" s="165">
        <v>40</v>
      </c>
      <c r="S366" s="165"/>
      <c r="T366" s="165" t="s">
        <v>229</v>
      </c>
      <c r="U366" s="165" t="s">
        <v>56</v>
      </c>
      <c r="V366" s="165" t="s">
        <v>262</v>
      </c>
      <c r="W366" s="165" t="s">
        <v>262</v>
      </c>
      <c r="X366" s="165"/>
      <c r="Y366" s="165" t="s">
        <v>262</v>
      </c>
      <c r="Z366" s="165" t="s">
        <v>32</v>
      </c>
      <c r="AA366" s="165" t="s">
        <v>35</v>
      </c>
      <c r="AB366" s="165" t="s">
        <v>38</v>
      </c>
      <c r="AC366" s="165"/>
      <c r="AD366" s="165"/>
      <c r="AE366" s="165" t="s">
        <v>38</v>
      </c>
      <c r="AF366" s="165"/>
      <c r="AG366" s="165" t="s">
        <v>38</v>
      </c>
      <c r="AH366" s="165" t="s">
        <v>55</v>
      </c>
      <c r="AI366" s="165" t="s">
        <v>55</v>
      </c>
      <c r="AJ366" s="165" t="s">
        <v>55</v>
      </c>
      <c r="AK366" s="165" t="s">
        <v>55</v>
      </c>
      <c r="AL366" s="165" t="s">
        <v>38</v>
      </c>
      <c r="AM366" s="165" t="s">
        <v>38</v>
      </c>
      <c r="AN366" s="165" t="s">
        <v>38</v>
      </c>
      <c r="AO366" s="165" t="s">
        <v>55</v>
      </c>
      <c r="AP366" s="165" t="s">
        <v>38</v>
      </c>
      <c r="AQ366" s="165" t="s">
        <v>38</v>
      </c>
      <c r="AR366" s="165" t="s">
        <v>55</v>
      </c>
      <c r="AS366" s="165"/>
      <c r="AT366" s="165"/>
      <c r="AU366" s="165" t="s">
        <v>55</v>
      </c>
      <c r="AV366" s="165" t="s">
        <v>55</v>
      </c>
      <c r="AW366" s="166"/>
      <c r="AX366" s="166"/>
      <c r="AY366" s="166"/>
      <c r="AZ366" s="166"/>
      <c r="BA366" s="166"/>
      <c r="BB366" s="166"/>
      <c r="BC366" s="166"/>
      <c r="BD366" s="166"/>
      <c r="BE366" s="166"/>
    </row>
    <row r="367" spans="1:57" s="162" customFormat="1" ht="15.75" x14ac:dyDescent="0.25">
      <c r="A367" s="80" t="s">
        <v>439</v>
      </c>
      <c r="B367" s="195">
        <v>8</v>
      </c>
      <c r="C367" s="165" t="s">
        <v>223</v>
      </c>
      <c r="D367" s="188" t="s">
        <v>185</v>
      </c>
      <c r="E367" s="197">
        <v>37397</v>
      </c>
      <c r="F367" s="197">
        <v>6784334200</v>
      </c>
      <c r="G367" s="197">
        <v>46380</v>
      </c>
      <c r="H367" s="191" t="s">
        <v>48</v>
      </c>
      <c r="I367" s="167" t="s">
        <v>173</v>
      </c>
      <c r="J367" s="165">
        <v>1</v>
      </c>
      <c r="K367" s="207">
        <v>60882</v>
      </c>
      <c r="L367" s="199">
        <v>79581</v>
      </c>
      <c r="M367" s="204">
        <v>29.27</v>
      </c>
      <c r="N367" s="204">
        <v>38.36</v>
      </c>
      <c r="O367" s="204" t="s">
        <v>56</v>
      </c>
      <c r="P367" s="204"/>
      <c r="Q367" s="165">
        <v>10</v>
      </c>
      <c r="R367" s="165">
        <v>40</v>
      </c>
      <c r="S367" s="165"/>
      <c r="T367" s="165" t="s">
        <v>29</v>
      </c>
      <c r="U367" s="165" t="s">
        <v>55</v>
      </c>
      <c r="V367" s="165" t="s">
        <v>262</v>
      </c>
      <c r="W367" s="165" t="s">
        <v>262</v>
      </c>
      <c r="X367" s="165" t="s">
        <v>38</v>
      </c>
      <c r="Y367" s="165" t="s">
        <v>262</v>
      </c>
      <c r="Z367" s="165" t="s">
        <v>32</v>
      </c>
      <c r="AA367" s="165" t="s">
        <v>35</v>
      </c>
      <c r="AB367" s="165"/>
      <c r="AC367" s="165"/>
      <c r="AD367" s="165"/>
      <c r="AE367" s="165"/>
      <c r="AF367" s="165"/>
      <c r="AG367" s="165"/>
      <c r="AH367" s="165" t="s">
        <v>55</v>
      </c>
      <c r="AI367" s="165" t="s">
        <v>55</v>
      </c>
      <c r="AJ367" s="165" t="s">
        <v>55</v>
      </c>
      <c r="AK367" s="165" t="s">
        <v>55</v>
      </c>
      <c r="AL367" s="165"/>
      <c r="AM367" s="165"/>
      <c r="AN367" s="165"/>
      <c r="AO367" s="165" t="s">
        <v>55</v>
      </c>
      <c r="AP367" s="165" t="s">
        <v>38</v>
      </c>
      <c r="AQ367" s="165" t="s">
        <v>38</v>
      </c>
      <c r="AR367" s="165" t="s">
        <v>55</v>
      </c>
      <c r="AS367" s="165"/>
      <c r="AT367" s="165"/>
      <c r="AU367" s="165" t="s">
        <v>55</v>
      </c>
      <c r="AV367" s="165" t="s">
        <v>55</v>
      </c>
      <c r="AW367" s="166"/>
      <c r="AX367" s="166"/>
      <c r="AY367" s="166"/>
      <c r="AZ367" s="166"/>
      <c r="BA367" s="166"/>
      <c r="BB367" s="166"/>
      <c r="BC367" s="166"/>
      <c r="BD367" s="166"/>
      <c r="BE367" s="166"/>
    </row>
    <row r="368" spans="1:57" s="162" customFormat="1" ht="15.75" x14ac:dyDescent="0.25">
      <c r="A368" s="80" t="s">
        <v>439</v>
      </c>
      <c r="B368" s="195">
        <v>8</v>
      </c>
      <c r="C368" s="165" t="s">
        <v>236</v>
      </c>
      <c r="D368" s="188" t="s">
        <v>185</v>
      </c>
      <c r="E368" s="197">
        <v>37397</v>
      </c>
      <c r="F368" s="197">
        <v>6784334200</v>
      </c>
      <c r="G368" s="197">
        <v>46380</v>
      </c>
      <c r="H368" s="191" t="s">
        <v>284</v>
      </c>
      <c r="I368" s="167" t="s">
        <v>173</v>
      </c>
      <c r="J368" s="165">
        <v>1</v>
      </c>
      <c r="K368" s="207">
        <v>64480</v>
      </c>
      <c r="L368" s="199">
        <v>84448</v>
      </c>
      <c r="M368" s="204">
        <v>31</v>
      </c>
      <c r="N368" s="204">
        <v>40.6</v>
      </c>
      <c r="O368" s="204" t="s">
        <v>56</v>
      </c>
      <c r="P368" s="204"/>
      <c r="Q368" s="165">
        <v>10</v>
      </c>
      <c r="R368" s="165">
        <v>40</v>
      </c>
      <c r="S368" s="165"/>
      <c r="T368" s="165" t="s">
        <v>28</v>
      </c>
      <c r="U368" s="165" t="s">
        <v>56</v>
      </c>
      <c r="V368" s="165" t="s">
        <v>262</v>
      </c>
      <c r="W368" s="165" t="s">
        <v>262</v>
      </c>
      <c r="X368" s="165" t="s">
        <v>38</v>
      </c>
      <c r="Y368" s="165" t="s">
        <v>262</v>
      </c>
      <c r="Z368" s="165" t="s">
        <v>32</v>
      </c>
      <c r="AA368" s="165" t="s">
        <v>35</v>
      </c>
      <c r="AB368" s="165" t="s">
        <v>38</v>
      </c>
      <c r="AC368" s="165" t="s">
        <v>55</v>
      </c>
      <c r="AD368" s="165"/>
      <c r="AE368" s="165" t="s">
        <v>55</v>
      </c>
      <c r="AF368" s="165" t="s">
        <v>38</v>
      </c>
      <c r="AG368" s="165" t="s">
        <v>55</v>
      </c>
      <c r="AH368" s="165" t="s">
        <v>55</v>
      </c>
      <c r="AI368" s="165" t="s">
        <v>55</v>
      </c>
      <c r="AJ368" s="165" t="s">
        <v>55</v>
      </c>
      <c r="AK368" s="165" t="s">
        <v>55</v>
      </c>
      <c r="AL368" s="165"/>
      <c r="AM368" s="165"/>
      <c r="AN368" s="165"/>
      <c r="AO368" s="165" t="s">
        <v>55</v>
      </c>
      <c r="AP368" s="165"/>
      <c r="AQ368" s="165"/>
      <c r="AR368" s="165" t="s">
        <v>55</v>
      </c>
      <c r="AS368" s="165"/>
      <c r="AT368" s="165" t="s">
        <v>38</v>
      </c>
      <c r="AU368" s="165" t="s">
        <v>55</v>
      </c>
      <c r="AV368" s="165" t="s">
        <v>55</v>
      </c>
      <c r="AW368" s="163"/>
      <c r="AX368" s="163"/>
      <c r="AY368" s="163"/>
      <c r="AZ368" s="163"/>
      <c r="BA368" s="163"/>
    </row>
    <row r="369" spans="1:57" s="104" customFormat="1" ht="15.75" x14ac:dyDescent="0.25">
      <c r="A369" s="80" t="s">
        <v>439</v>
      </c>
      <c r="B369" s="107">
        <v>8</v>
      </c>
      <c r="C369" s="107" t="s">
        <v>223</v>
      </c>
      <c r="D369" s="116" t="s">
        <v>228</v>
      </c>
      <c r="E369" s="125">
        <v>9060</v>
      </c>
      <c r="F369" s="125">
        <v>1153420100</v>
      </c>
      <c r="G369" s="125">
        <v>8695</v>
      </c>
      <c r="H369" s="109" t="s">
        <v>0</v>
      </c>
      <c r="I369" s="109" t="s">
        <v>177</v>
      </c>
      <c r="J369" s="107">
        <v>1</v>
      </c>
      <c r="K369" s="37"/>
      <c r="L369" s="30"/>
      <c r="M369" s="34"/>
      <c r="N369" s="34"/>
      <c r="O369" s="129" t="s">
        <v>454</v>
      </c>
      <c r="P369" s="129"/>
      <c r="Q369" s="107">
        <v>10</v>
      </c>
      <c r="R369" s="107">
        <v>40</v>
      </c>
      <c r="S369" s="107"/>
      <c r="T369" s="107" t="s">
        <v>28</v>
      </c>
      <c r="U369" s="107"/>
      <c r="V369" s="107" t="s">
        <v>261</v>
      </c>
      <c r="W369" s="107" t="s">
        <v>262</v>
      </c>
      <c r="X369" s="107" t="s">
        <v>38</v>
      </c>
      <c r="Y369" s="107" t="s">
        <v>262</v>
      </c>
      <c r="Z369" s="107" t="s">
        <v>285</v>
      </c>
      <c r="AA369" s="107" t="s">
        <v>35</v>
      </c>
      <c r="AB369" s="107" t="s">
        <v>38</v>
      </c>
      <c r="AC369" s="107" t="s">
        <v>38</v>
      </c>
      <c r="AD369" s="107"/>
      <c r="AE369" s="107" t="s">
        <v>260</v>
      </c>
      <c r="AF369" s="107" t="s">
        <v>38</v>
      </c>
      <c r="AG369" s="107" t="s">
        <v>38</v>
      </c>
      <c r="AH369" s="107" t="s">
        <v>260</v>
      </c>
      <c r="AI369" s="107" t="s">
        <v>260</v>
      </c>
      <c r="AJ369" s="107" t="s">
        <v>260</v>
      </c>
      <c r="AK369" s="107" t="s">
        <v>260</v>
      </c>
      <c r="AL369" s="107"/>
      <c r="AM369" s="107"/>
      <c r="AN369" s="107"/>
      <c r="AO369" s="107" t="s">
        <v>260</v>
      </c>
      <c r="AP369" s="107"/>
      <c r="AQ369" s="107"/>
      <c r="AR369" s="107" t="s">
        <v>260</v>
      </c>
      <c r="AS369" s="107"/>
      <c r="AT369" s="107" t="s">
        <v>38</v>
      </c>
      <c r="AU369" s="107" t="s">
        <v>260</v>
      </c>
      <c r="AV369" s="107" t="s">
        <v>260</v>
      </c>
      <c r="AW369" s="105"/>
      <c r="AX369" s="105"/>
      <c r="AY369" s="105"/>
      <c r="AZ369" s="105"/>
      <c r="BA369" s="105"/>
    </row>
    <row r="370" spans="1:57" s="104" customFormat="1" ht="15.75" x14ac:dyDescent="0.25">
      <c r="A370" s="80" t="s">
        <v>439</v>
      </c>
      <c r="B370" s="107">
        <v>8</v>
      </c>
      <c r="C370" s="107" t="s">
        <v>223</v>
      </c>
      <c r="D370" s="116" t="s">
        <v>228</v>
      </c>
      <c r="E370" s="125">
        <v>9060</v>
      </c>
      <c r="F370" s="125">
        <v>1153420100</v>
      </c>
      <c r="G370" s="125">
        <v>8695</v>
      </c>
      <c r="H370" s="109" t="s">
        <v>455</v>
      </c>
      <c r="I370" s="109" t="s">
        <v>173</v>
      </c>
      <c r="J370" s="107">
        <v>1</v>
      </c>
      <c r="K370" s="37">
        <v>48714</v>
      </c>
      <c r="L370" s="30">
        <v>63648</v>
      </c>
      <c r="M370" s="34">
        <v>23.42</v>
      </c>
      <c r="N370" s="34">
        <v>30.6</v>
      </c>
      <c r="O370" s="34"/>
      <c r="P370" s="34"/>
      <c r="Q370" s="107">
        <v>12</v>
      </c>
      <c r="R370" s="107">
        <v>40</v>
      </c>
      <c r="S370" s="107"/>
      <c r="T370" s="107"/>
      <c r="U370" s="107"/>
      <c r="V370" s="107"/>
      <c r="W370" s="107"/>
      <c r="X370" s="107" t="s">
        <v>31</v>
      </c>
      <c r="Y370" s="107" t="s">
        <v>262</v>
      </c>
      <c r="Z370" s="107" t="s">
        <v>33</v>
      </c>
      <c r="AA370" s="107" t="s">
        <v>35</v>
      </c>
      <c r="AB370" s="107"/>
      <c r="AC370" s="107" t="s">
        <v>262</v>
      </c>
      <c r="AD370" s="107" t="s">
        <v>262</v>
      </c>
      <c r="AE370" s="107" t="s">
        <v>262</v>
      </c>
      <c r="AF370" s="107"/>
      <c r="AG370" s="107"/>
      <c r="AH370" s="107"/>
      <c r="AI370" s="107"/>
      <c r="AJ370" s="107"/>
      <c r="AK370" s="107"/>
      <c r="AL370" s="107"/>
      <c r="AM370" s="107"/>
      <c r="AN370" s="107"/>
      <c r="AO370" s="107"/>
      <c r="AP370" s="107"/>
      <c r="AQ370" s="107"/>
      <c r="AR370" s="107"/>
      <c r="AS370" s="107"/>
      <c r="AT370" s="107"/>
      <c r="AU370" s="107"/>
      <c r="AV370" s="107"/>
      <c r="AW370" s="105"/>
      <c r="AX370" s="105"/>
      <c r="AY370" s="105"/>
      <c r="AZ370" s="105"/>
      <c r="BA370" s="105"/>
    </row>
    <row r="371" spans="1:57" s="104" customFormat="1" ht="15.75" x14ac:dyDescent="0.25">
      <c r="A371" s="80" t="s">
        <v>439</v>
      </c>
      <c r="B371" s="107">
        <v>8</v>
      </c>
      <c r="C371" s="107" t="s">
        <v>223</v>
      </c>
      <c r="D371" s="116" t="s">
        <v>228</v>
      </c>
      <c r="E371" s="125">
        <v>9060</v>
      </c>
      <c r="F371" s="125">
        <v>1153420100</v>
      </c>
      <c r="G371" s="125">
        <v>8695</v>
      </c>
      <c r="H371" s="109" t="s">
        <v>75</v>
      </c>
      <c r="I371" s="109" t="s">
        <v>176</v>
      </c>
      <c r="J371" s="107">
        <v>1</v>
      </c>
      <c r="K371" s="37">
        <v>37086</v>
      </c>
      <c r="L371" s="30">
        <v>48547</v>
      </c>
      <c r="M371" s="34">
        <v>17.829999999999998</v>
      </c>
      <c r="N371" s="34">
        <v>23.34</v>
      </c>
      <c r="O371" s="34"/>
      <c r="P371" s="34"/>
      <c r="Q371" s="107">
        <v>12</v>
      </c>
      <c r="R371" s="107">
        <v>40</v>
      </c>
      <c r="S371" s="107"/>
      <c r="T371" s="107" t="s">
        <v>27</v>
      </c>
      <c r="U371" s="107"/>
      <c r="V371" s="107" t="s">
        <v>262</v>
      </c>
      <c r="W371" s="107" t="s">
        <v>262</v>
      </c>
      <c r="X371" s="107"/>
      <c r="Y371" s="107" t="s">
        <v>262</v>
      </c>
      <c r="Z371" s="107"/>
      <c r="AA371" s="107" t="s">
        <v>35</v>
      </c>
      <c r="AB371" s="107"/>
      <c r="AC371" s="107" t="s">
        <v>262</v>
      </c>
      <c r="AD371" s="107" t="s">
        <v>262</v>
      </c>
      <c r="AE371" s="107" t="s">
        <v>262</v>
      </c>
      <c r="AF371" s="107" t="s">
        <v>262</v>
      </c>
      <c r="AG371" s="107" t="s">
        <v>262</v>
      </c>
      <c r="AH371" s="107" t="s">
        <v>262</v>
      </c>
      <c r="AI371" s="107" t="s">
        <v>262</v>
      </c>
      <c r="AJ371" s="107" t="s">
        <v>262</v>
      </c>
      <c r="AK371" s="107" t="s">
        <v>262</v>
      </c>
      <c r="AL371" s="107" t="s">
        <v>262</v>
      </c>
      <c r="AM371" s="107" t="s">
        <v>262</v>
      </c>
      <c r="AN371" s="107" t="s">
        <v>262</v>
      </c>
      <c r="AO371" s="107" t="s">
        <v>262</v>
      </c>
      <c r="AP371" s="107" t="s">
        <v>262</v>
      </c>
      <c r="AQ371" s="107" t="s">
        <v>262</v>
      </c>
      <c r="AR371" s="107" t="s">
        <v>262</v>
      </c>
      <c r="AS371" s="107"/>
      <c r="AT371" s="107" t="s">
        <v>262</v>
      </c>
      <c r="AU371" s="107" t="s">
        <v>262</v>
      </c>
      <c r="AV371" s="107" t="s">
        <v>262</v>
      </c>
      <c r="AW371" s="108"/>
      <c r="AX371" s="108"/>
      <c r="AY371" s="108"/>
      <c r="AZ371" s="108"/>
      <c r="BA371" s="108"/>
      <c r="BB371" s="108"/>
      <c r="BC371" s="108"/>
      <c r="BD371" s="108"/>
      <c r="BE371" s="108"/>
    </row>
    <row r="372" spans="1:57" s="162" customFormat="1" ht="15.75" x14ac:dyDescent="0.25">
      <c r="A372" s="80" t="s">
        <v>439</v>
      </c>
      <c r="B372" s="195">
        <v>8</v>
      </c>
      <c r="C372" s="165" t="s">
        <v>223</v>
      </c>
      <c r="D372" s="187" t="s">
        <v>213</v>
      </c>
      <c r="E372" s="197">
        <v>9581</v>
      </c>
      <c r="F372" s="197">
        <v>1313749600</v>
      </c>
      <c r="G372" s="197">
        <v>4552</v>
      </c>
      <c r="H372" s="167" t="s">
        <v>113</v>
      </c>
      <c r="I372" s="167" t="s">
        <v>177</v>
      </c>
      <c r="J372" s="165">
        <v>1</v>
      </c>
      <c r="K372" s="207">
        <v>71386</v>
      </c>
      <c r="L372" s="199">
        <v>89898</v>
      </c>
      <c r="M372" s="204">
        <v>34.32</v>
      </c>
      <c r="N372" s="204">
        <v>43.22</v>
      </c>
      <c r="O372" s="204" t="s">
        <v>56</v>
      </c>
      <c r="P372" s="204"/>
      <c r="Q372" s="165">
        <v>12</v>
      </c>
      <c r="R372" s="165">
        <v>40</v>
      </c>
      <c r="S372" s="165" t="s">
        <v>262</v>
      </c>
      <c r="T372" s="165" t="s">
        <v>27</v>
      </c>
      <c r="U372" s="165"/>
      <c r="V372" s="165" t="s">
        <v>262</v>
      </c>
      <c r="W372" s="165" t="s">
        <v>262</v>
      </c>
      <c r="X372" s="165"/>
      <c r="Y372" s="165" t="s">
        <v>262</v>
      </c>
      <c r="Z372" s="165"/>
      <c r="AA372" s="165" t="s">
        <v>35</v>
      </c>
      <c r="AB372" s="165" t="s">
        <v>262</v>
      </c>
      <c r="AC372" s="165" t="s">
        <v>262</v>
      </c>
      <c r="AD372" s="165" t="s">
        <v>262</v>
      </c>
      <c r="AE372" s="165" t="s">
        <v>262</v>
      </c>
      <c r="AF372" s="165" t="s">
        <v>262</v>
      </c>
      <c r="AG372" s="165" t="s">
        <v>262</v>
      </c>
      <c r="AH372" s="165" t="s">
        <v>262</v>
      </c>
      <c r="AI372" s="165" t="s">
        <v>262</v>
      </c>
      <c r="AJ372" s="165" t="s">
        <v>262</v>
      </c>
      <c r="AK372" s="165" t="s">
        <v>262</v>
      </c>
      <c r="AL372" s="165" t="s">
        <v>262</v>
      </c>
      <c r="AM372" s="165" t="s">
        <v>262</v>
      </c>
      <c r="AN372" s="165" t="s">
        <v>262</v>
      </c>
      <c r="AO372" s="165" t="s">
        <v>262</v>
      </c>
      <c r="AP372" s="165" t="s">
        <v>262</v>
      </c>
      <c r="AQ372" s="165" t="s">
        <v>262</v>
      </c>
      <c r="AR372" s="165" t="s">
        <v>262</v>
      </c>
      <c r="AS372" s="165" t="s">
        <v>262</v>
      </c>
      <c r="AT372" s="165" t="s">
        <v>262</v>
      </c>
      <c r="AU372" s="165" t="s">
        <v>262</v>
      </c>
      <c r="AV372" s="165" t="s">
        <v>262</v>
      </c>
      <c r="AW372" s="166"/>
      <c r="AX372" s="166"/>
      <c r="AY372" s="166"/>
      <c r="AZ372" s="166"/>
      <c r="BA372" s="166"/>
      <c r="BB372" s="166"/>
      <c r="BC372" s="166"/>
      <c r="BD372" s="166"/>
      <c r="BE372" s="166"/>
    </row>
    <row r="373" spans="1:57" s="162" customFormat="1" ht="15.75" x14ac:dyDescent="0.25">
      <c r="A373" s="80" t="s">
        <v>439</v>
      </c>
      <c r="B373" s="195">
        <v>8</v>
      </c>
      <c r="C373" s="165" t="s">
        <v>223</v>
      </c>
      <c r="D373" s="187" t="s">
        <v>213</v>
      </c>
      <c r="E373" s="197">
        <v>9581</v>
      </c>
      <c r="F373" s="197">
        <v>1313749600</v>
      </c>
      <c r="G373" s="197">
        <v>4552</v>
      </c>
      <c r="H373" s="167" t="s">
        <v>39</v>
      </c>
      <c r="I373" s="167" t="s">
        <v>472</v>
      </c>
      <c r="J373" s="165">
        <v>1</v>
      </c>
      <c r="K373" s="207">
        <v>49452</v>
      </c>
      <c r="L373" s="199">
        <v>61562</v>
      </c>
      <c r="M373" s="204">
        <v>25.36</v>
      </c>
      <c r="N373" s="204">
        <v>31.57</v>
      </c>
      <c r="O373" s="204" t="s">
        <v>56</v>
      </c>
      <c r="P373" s="204"/>
      <c r="Q373" s="165">
        <v>12</v>
      </c>
      <c r="R373" s="165">
        <v>37.5</v>
      </c>
      <c r="S373" s="165"/>
      <c r="T373" s="165" t="s">
        <v>28</v>
      </c>
      <c r="U373" s="165" t="s">
        <v>262</v>
      </c>
      <c r="V373" s="165" t="s">
        <v>262</v>
      </c>
      <c r="W373" s="165" t="s">
        <v>262</v>
      </c>
      <c r="X373" s="165"/>
      <c r="Y373" s="165" t="s">
        <v>262</v>
      </c>
      <c r="Z373" s="165" t="s">
        <v>32</v>
      </c>
      <c r="AA373" s="165" t="s">
        <v>35</v>
      </c>
      <c r="AB373" s="165"/>
      <c r="AC373" s="165" t="s">
        <v>262</v>
      </c>
      <c r="AD373" s="165"/>
      <c r="AE373" s="165"/>
      <c r="AF373" s="165"/>
      <c r="AG373" s="165"/>
      <c r="AH373" s="165" t="s">
        <v>262</v>
      </c>
      <c r="AI373" s="165" t="s">
        <v>262</v>
      </c>
      <c r="AJ373" s="165" t="s">
        <v>262</v>
      </c>
      <c r="AK373" s="165" t="s">
        <v>262</v>
      </c>
      <c r="AL373" s="165" t="s">
        <v>262</v>
      </c>
      <c r="AM373" s="165" t="s">
        <v>262</v>
      </c>
      <c r="AN373" s="165"/>
      <c r="AO373" s="165" t="s">
        <v>262</v>
      </c>
      <c r="AP373" s="165" t="s">
        <v>262</v>
      </c>
      <c r="AQ373" s="165" t="s">
        <v>262</v>
      </c>
      <c r="AR373" s="165" t="s">
        <v>262</v>
      </c>
      <c r="AS373" s="165"/>
      <c r="AT373" s="165"/>
      <c r="AU373" s="165"/>
      <c r="AV373" s="165"/>
      <c r="AW373" s="163"/>
      <c r="AX373" s="163"/>
      <c r="AY373" s="163"/>
      <c r="AZ373" s="163"/>
      <c r="BA373" s="163"/>
    </row>
    <row r="374" spans="1:57" s="162" customFormat="1" ht="15.75" x14ac:dyDescent="0.25">
      <c r="A374" s="80" t="s">
        <v>439</v>
      </c>
      <c r="B374" s="195">
        <v>8</v>
      </c>
      <c r="C374" s="165" t="s">
        <v>223</v>
      </c>
      <c r="D374" s="187" t="s">
        <v>213</v>
      </c>
      <c r="E374" s="197">
        <v>9581</v>
      </c>
      <c r="F374" s="197">
        <v>1313749600</v>
      </c>
      <c r="G374" s="197">
        <v>4552</v>
      </c>
      <c r="H374" s="167" t="s">
        <v>61</v>
      </c>
      <c r="I374" s="167" t="s">
        <v>473</v>
      </c>
      <c r="J374" s="165">
        <v>1</v>
      </c>
      <c r="K374" s="207">
        <v>44226</v>
      </c>
      <c r="L374" s="199">
        <v>54756</v>
      </c>
      <c r="M374" s="204">
        <v>22.68</v>
      </c>
      <c r="N374" s="204">
        <v>28.08</v>
      </c>
      <c r="O374" s="204" t="s">
        <v>56</v>
      </c>
      <c r="P374" s="204"/>
      <c r="Q374" s="165">
        <v>12</v>
      </c>
      <c r="R374" s="165">
        <v>37.5</v>
      </c>
      <c r="S374" s="165"/>
      <c r="T374" s="165" t="s">
        <v>29</v>
      </c>
      <c r="U374" s="165" t="s">
        <v>262</v>
      </c>
      <c r="V374" s="165" t="s">
        <v>262</v>
      </c>
      <c r="W374" s="165" t="s">
        <v>262</v>
      </c>
      <c r="X374" s="165"/>
      <c r="Y374" s="165" t="s">
        <v>262</v>
      </c>
      <c r="Z374" s="165" t="s">
        <v>32</v>
      </c>
      <c r="AA374" s="165" t="s">
        <v>35</v>
      </c>
      <c r="AB374" s="165"/>
      <c r="AC374" s="165"/>
      <c r="AD374" s="165"/>
      <c r="AE374" s="165"/>
      <c r="AF374" s="165"/>
      <c r="AG374" s="165"/>
      <c r="AH374" s="165" t="s">
        <v>262</v>
      </c>
      <c r="AI374" s="165" t="s">
        <v>262</v>
      </c>
      <c r="AJ374" s="165" t="s">
        <v>262</v>
      </c>
      <c r="AK374" s="165" t="s">
        <v>262</v>
      </c>
      <c r="AL374" s="165" t="s">
        <v>262</v>
      </c>
      <c r="AM374" s="165" t="s">
        <v>262</v>
      </c>
      <c r="AN374" s="165"/>
      <c r="AO374" s="165"/>
      <c r="AP374" s="165"/>
      <c r="AQ374" s="165"/>
      <c r="AR374" s="165" t="s">
        <v>262</v>
      </c>
      <c r="AS374" s="165"/>
      <c r="AT374" s="165"/>
      <c r="AU374" s="165"/>
      <c r="AV374" s="165"/>
      <c r="AW374" s="163"/>
      <c r="AX374" s="163"/>
      <c r="AY374" s="163"/>
      <c r="AZ374" s="163"/>
      <c r="BA374" s="163"/>
    </row>
    <row r="375" spans="1:57" ht="15.75" x14ac:dyDescent="0.25">
      <c r="A375" s="69"/>
      <c r="B375" s="3">
        <v>8</v>
      </c>
      <c r="C375" s="3" t="s">
        <v>223</v>
      </c>
      <c r="D375" s="20" t="s">
        <v>114</v>
      </c>
      <c r="E375" s="27">
        <v>8600</v>
      </c>
      <c r="F375" s="27">
        <v>660081400</v>
      </c>
      <c r="G375" s="27">
        <v>3923</v>
      </c>
      <c r="H375" s="6" t="s">
        <v>0</v>
      </c>
      <c r="I375" s="6" t="s">
        <v>177</v>
      </c>
      <c r="J375" s="3">
        <v>1</v>
      </c>
      <c r="K375" s="36">
        <v>77376</v>
      </c>
      <c r="L375" s="28">
        <v>87880</v>
      </c>
      <c r="M375" s="33">
        <v>33.72</v>
      </c>
      <c r="N375" s="33">
        <v>42.25</v>
      </c>
      <c r="O375" s="33"/>
      <c r="P375" s="33"/>
      <c r="Q375" s="3">
        <v>12</v>
      </c>
      <c r="R375" s="3">
        <v>40</v>
      </c>
      <c r="S375" s="3"/>
      <c r="T375" s="3"/>
      <c r="U375" s="3"/>
      <c r="V375" s="3"/>
      <c r="W375" s="3" t="s">
        <v>262</v>
      </c>
      <c r="X375" s="3"/>
      <c r="Y375" s="3" t="s">
        <v>262</v>
      </c>
      <c r="Z375" s="3" t="s">
        <v>32</v>
      </c>
      <c r="AA375" s="3" t="s">
        <v>35</v>
      </c>
      <c r="AB375" s="3"/>
      <c r="AC375" s="3"/>
      <c r="AD375" s="3"/>
      <c r="AE375" s="3"/>
      <c r="AF375" s="3"/>
      <c r="AG375" s="3" t="s">
        <v>262</v>
      </c>
      <c r="AH375" s="3" t="s">
        <v>262</v>
      </c>
      <c r="AI375" s="3" t="s">
        <v>262</v>
      </c>
      <c r="AJ375" s="3" t="s">
        <v>262</v>
      </c>
      <c r="AK375" s="3" t="s">
        <v>262</v>
      </c>
      <c r="AL375" s="3"/>
      <c r="AM375" s="3" t="s">
        <v>262</v>
      </c>
      <c r="AN375" s="3"/>
      <c r="AO375" s="3"/>
      <c r="AP375" s="3"/>
      <c r="AQ375" s="3"/>
      <c r="AR375" s="3" t="s">
        <v>262</v>
      </c>
      <c r="AS375" s="3"/>
      <c r="AT375" s="3"/>
      <c r="AU375" s="3"/>
      <c r="AV375" s="3" t="s">
        <v>262</v>
      </c>
      <c r="AW375" s="1"/>
      <c r="AX375" s="1"/>
      <c r="AY375" s="1"/>
      <c r="AZ375" s="1"/>
      <c r="BA375" s="1"/>
    </row>
    <row r="376" spans="1:57" ht="15.75" x14ac:dyDescent="0.25">
      <c r="A376" s="69"/>
      <c r="B376" s="3">
        <v>8</v>
      </c>
      <c r="C376" s="3" t="s">
        <v>223</v>
      </c>
      <c r="D376" s="20" t="s">
        <v>114</v>
      </c>
      <c r="E376" s="27">
        <v>8600</v>
      </c>
      <c r="F376" s="27">
        <v>660081400</v>
      </c>
      <c r="G376" s="27">
        <v>3923</v>
      </c>
      <c r="H376" s="6" t="s">
        <v>93</v>
      </c>
      <c r="I376" s="6" t="s">
        <v>176</v>
      </c>
      <c r="J376" s="3">
        <v>1</v>
      </c>
      <c r="K376" s="36">
        <v>40019</v>
      </c>
      <c r="L376" s="28">
        <v>49899</v>
      </c>
      <c r="M376" s="33">
        <v>19.239999999999998</v>
      </c>
      <c r="N376" s="33">
        <v>23.99</v>
      </c>
      <c r="O376" s="33"/>
      <c r="P376" s="33"/>
      <c r="Q376" s="3"/>
      <c r="R376" s="3">
        <v>40</v>
      </c>
      <c r="S376" s="3"/>
      <c r="T376" s="8" t="s">
        <v>27</v>
      </c>
      <c r="U376" s="3"/>
      <c r="V376" s="3" t="s">
        <v>55</v>
      </c>
      <c r="W376" s="3"/>
      <c r="X376" s="3" t="s">
        <v>31</v>
      </c>
      <c r="Y376" s="3" t="s">
        <v>55</v>
      </c>
      <c r="Z376" s="3"/>
      <c r="AA376" s="3" t="s">
        <v>35</v>
      </c>
      <c r="AB376" s="3" t="s">
        <v>55</v>
      </c>
      <c r="AC376" s="3"/>
      <c r="AD376" s="3" t="s">
        <v>55</v>
      </c>
      <c r="AE376" s="3" t="s">
        <v>55</v>
      </c>
      <c r="AF376" s="3" t="s">
        <v>55</v>
      </c>
      <c r="AG376" s="3" t="s">
        <v>55</v>
      </c>
      <c r="AH376" s="3" t="s">
        <v>55</v>
      </c>
      <c r="AI376" s="3" t="s">
        <v>55</v>
      </c>
      <c r="AJ376" s="3" t="s">
        <v>55</v>
      </c>
      <c r="AK376" s="3" t="s">
        <v>55</v>
      </c>
      <c r="AL376" s="3" t="s">
        <v>55</v>
      </c>
      <c r="AM376" s="3" t="s">
        <v>55</v>
      </c>
      <c r="AN376" s="3" t="s">
        <v>55</v>
      </c>
      <c r="AO376" s="3" t="s">
        <v>55</v>
      </c>
      <c r="AP376" s="3" t="s">
        <v>55</v>
      </c>
      <c r="AQ376" s="3" t="s">
        <v>55</v>
      </c>
      <c r="AR376" s="3" t="s">
        <v>55</v>
      </c>
      <c r="AS376" s="3"/>
      <c r="AT376" s="3" t="s">
        <v>55</v>
      </c>
      <c r="AU376" s="3" t="s">
        <v>55</v>
      </c>
      <c r="AV376" s="3" t="s">
        <v>55</v>
      </c>
      <c r="AW376" s="1"/>
      <c r="AX376" s="1"/>
      <c r="AY376" s="1"/>
      <c r="AZ376" s="1"/>
      <c r="BA376" s="1"/>
    </row>
    <row r="377" spans="1:57" ht="15.75" x14ac:dyDescent="0.25">
      <c r="A377" s="69"/>
      <c r="B377" s="3">
        <v>8</v>
      </c>
      <c r="C377" s="3" t="s">
        <v>223</v>
      </c>
      <c r="D377" s="20" t="s">
        <v>114</v>
      </c>
      <c r="E377" s="27">
        <v>8600</v>
      </c>
      <c r="F377" s="27">
        <v>660081400</v>
      </c>
      <c r="G377" s="27">
        <v>3923</v>
      </c>
      <c r="H377" s="6" t="s">
        <v>170</v>
      </c>
      <c r="I377" s="6" t="s">
        <v>173</v>
      </c>
      <c r="J377" s="3">
        <v>1</v>
      </c>
      <c r="K377" s="36">
        <v>37865</v>
      </c>
      <c r="L377" s="28">
        <v>47154</v>
      </c>
      <c r="M377" s="33">
        <v>18.2</v>
      </c>
      <c r="N377" s="33">
        <v>22.67</v>
      </c>
      <c r="O377" s="33"/>
      <c r="P377" s="33"/>
      <c r="Q377" s="3"/>
      <c r="R377" s="3">
        <v>40</v>
      </c>
      <c r="S377" s="3" t="s">
        <v>38</v>
      </c>
      <c r="T377" s="8" t="s">
        <v>29</v>
      </c>
      <c r="U377" s="3" t="s">
        <v>55</v>
      </c>
      <c r="V377" s="3" t="s">
        <v>55</v>
      </c>
      <c r="W377" s="3" t="s">
        <v>38</v>
      </c>
      <c r="X377" s="3" t="s">
        <v>38</v>
      </c>
      <c r="Y377" s="3" t="s">
        <v>55</v>
      </c>
      <c r="Z377" s="3" t="s">
        <v>32</v>
      </c>
      <c r="AA377" s="3" t="s">
        <v>35</v>
      </c>
      <c r="AB377" s="3" t="s">
        <v>38</v>
      </c>
      <c r="AC377" s="3"/>
      <c r="AD377" s="3"/>
      <c r="AE377" s="3" t="s">
        <v>38</v>
      </c>
      <c r="AF377" s="3" t="s">
        <v>38</v>
      </c>
      <c r="AG377" s="3" t="s">
        <v>38</v>
      </c>
      <c r="AH377" s="3" t="s">
        <v>38</v>
      </c>
      <c r="AI377" s="3" t="s">
        <v>38</v>
      </c>
      <c r="AJ377" s="3" t="s">
        <v>38</v>
      </c>
      <c r="AK377" s="3" t="s">
        <v>38</v>
      </c>
      <c r="AL377" s="3" t="s">
        <v>38</v>
      </c>
      <c r="AM377" s="3" t="s">
        <v>38</v>
      </c>
      <c r="AN377" s="3" t="s">
        <v>38</v>
      </c>
      <c r="AO377" s="3" t="s">
        <v>38</v>
      </c>
      <c r="AP377" s="3"/>
      <c r="AQ377" s="3" t="s">
        <v>38</v>
      </c>
      <c r="AR377" s="3" t="s">
        <v>55</v>
      </c>
      <c r="AS377" s="3"/>
      <c r="AT377" s="3" t="s">
        <v>38</v>
      </c>
      <c r="AU377" s="3"/>
      <c r="AV377" s="3" t="s">
        <v>38</v>
      </c>
      <c r="AW377" s="1"/>
      <c r="AX377" s="1"/>
      <c r="AY377" s="1"/>
      <c r="AZ377" s="1"/>
      <c r="BA377" s="1"/>
    </row>
    <row r="378" spans="1:57" s="2" customFormat="1" ht="15.75" x14ac:dyDescent="0.25">
      <c r="A378" s="70"/>
      <c r="B378" s="25">
        <v>8</v>
      </c>
      <c r="C378" s="3" t="s">
        <v>236</v>
      </c>
      <c r="D378" s="19" t="s">
        <v>308</v>
      </c>
      <c r="E378" s="27">
        <v>13260</v>
      </c>
      <c r="F378" s="27">
        <v>2203234100</v>
      </c>
      <c r="G378" s="27">
        <v>9351</v>
      </c>
      <c r="H378" s="6" t="s">
        <v>309</v>
      </c>
      <c r="I378" s="6" t="s">
        <v>173</v>
      </c>
      <c r="J378" s="3">
        <v>1</v>
      </c>
      <c r="K378" s="36">
        <v>49879</v>
      </c>
      <c r="L378" s="29">
        <v>68203</v>
      </c>
      <c r="M378" s="33">
        <v>23.98</v>
      </c>
      <c r="N378" s="33">
        <v>32.79</v>
      </c>
      <c r="O378" s="33"/>
      <c r="P378" s="33"/>
      <c r="Q378" s="21"/>
      <c r="R378" s="21">
        <v>40</v>
      </c>
      <c r="S378" s="21" t="s">
        <v>55</v>
      </c>
      <c r="T378" s="21" t="s">
        <v>27</v>
      </c>
      <c r="U378" s="21" t="s">
        <v>38</v>
      </c>
      <c r="V378" s="21" t="s">
        <v>55</v>
      </c>
      <c r="W378" s="21" t="s">
        <v>55</v>
      </c>
      <c r="X378" s="21" t="s">
        <v>31</v>
      </c>
      <c r="Y378" s="21" t="s">
        <v>55</v>
      </c>
      <c r="Z378" s="21" t="s">
        <v>38</v>
      </c>
      <c r="AA378" s="21" t="s">
        <v>35</v>
      </c>
      <c r="AB378" s="21" t="s">
        <v>55</v>
      </c>
      <c r="AC378" s="21"/>
      <c r="AD378" s="21" t="s">
        <v>55</v>
      </c>
      <c r="AE378" s="21" t="s">
        <v>55</v>
      </c>
      <c r="AF378" s="21" t="s">
        <v>55</v>
      </c>
      <c r="AG378" s="21" t="s">
        <v>55</v>
      </c>
      <c r="AH378" s="21"/>
      <c r="AI378" s="21" t="s">
        <v>55</v>
      </c>
      <c r="AJ378" s="21" t="s">
        <v>55</v>
      </c>
      <c r="AK378" s="21" t="s">
        <v>55</v>
      </c>
      <c r="AL378" s="21" t="s">
        <v>55</v>
      </c>
      <c r="AM378" s="21" t="s">
        <v>55</v>
      </c>
      <c r="AN378" s="21" t="s">
        <v>55</v>
      </c>
      <c r="AO378" s="21" t="s">
        <v>55</v>
      </c>
      <c r="AP378" s="21" t="s">
        <v>55</v>
      </c>
      <c r="AQ378" s="21" t="s">
        <v>55</v>
      </c>
      <c r="AR378" s="21"/>
      <c r="AS378" s="21" t="s">
        <v>55</v>
      </c>
      <c r="AT378" s="21" t="s">
        <v>55</v>
      </c>
      <c r="AU378" s="21" t="s">
        <v>55</v>
      </c>
      <c r="AV378" s="21" t="s">
        <v>55</v>
      </c>
    </row>
    <row r="379" spans="1:57" s="2" customFormat="1" ht="15.75" x14ac:dyDescent="0.25">
      <c r="A379" s="69"/>
      <c r="B379" s="25">
        <v>8</v>
      </c>
      <c r="C379" s="3" t="s">
        <v>236</v>
      </c>
      <c r="D379" s="19" t="s">
        <v>308</v>
      </c>
      <c r="E379" s="27">
        <v>13260</v>
      </c>
      <c r="F379" s="27">
        <v>2203234100</v>
      </c>
      <c r="G379" s="27">
        <v>9351</v>
      </c>
      <c r="H379" s="6" t="s">
        <v>59</v>
      </c>
      <c r="I379" s="6" t="s">
        <v>173</v>
      </c>
      <c r="J379" s="3">
        <v>1</v>
      </c>
      <c r="K379" s="36">
        <v>43098</v>
      </c>
      <c r="L379" s="29">
        <v>57700</v>
      </c>
      <c r="M379" s="33">
        <v>20.72</v>
      </c>
      <c r="N379" s="33">
        <v>27.87</v>
      </c>
      <c r="O379" s="33"/>
      <c r="P379" s="33"/>
      <c r="Q379" s="3">
        <v>12</v>
      </c>
      <c r="R379" s="3">
        <v>40</v>
      </c>
      <c r="S379" s="3"/>
      <c r="T379" s="3" t="s">
        <v>28</v>
      </c>
      <c r="U379" s="3"/>
      <c r="V379" s="3"/>
      <c r="W379" s="3" t="s">
        <v>262</v>
      </c>
      <c r="X379" s="3"/>
      <c r="Y379" s="3" t="s">
        <v>262</v>
      </c>
      <c r="Z379" s="3" t="s">
        <v>32</v>
      </c>
      <c r="AA379" s="3" t="s">
        <v>35</v>
      </c>
      <c r="AB379" s="3"/>
      <c r="AC379" s="3"/>
      <c r="AD379" s="3"/>
      <c r="AE379" s="3"/>
      <c r="AF379" s="3"/>
      <c r="AG379" s="3" t="s">
        <v>262</v>
      </c>
      <c r="AH379" s="3" t="s">
        <v>262</v>
      </c>
      <c r="AI379" s="3" t="s">
        <v>262</v>
      </c>
      <c r="AJ379" s="3" t="s">
        <v>262</v>
      </c>
      <c r="AK379" s="3" t="s">
        <v>262</v>
      </c>
      <c r="AL379" s="3"/>
      <c r="AM379" s="3" t="s">
        <v>262</v>
      </c>
      <c r="AN379" s="3"/>
      <c r="AO379" s="3"/>
      <c r="AP379" s="3"/>
      <c r="AQ379" s="3"/>
      <c r="AR379" s="3" t="s">
        <v>262</v>
      </c>
      <c r="AS379" s="3"/>
      <c r="AT379" s="3"/>
      <c r="AU379" s="3"/>
      <c r="AV379" s="3" t="s">
        <v>262</v>
      </c>
    </row>
    <row r="380" spans="1:57" s="164" customFormat="1" ht="15.75" x14ac:dyDescent="0.25">
      <c r="A380" s="80" t="s">
        <v>439</v>
      </c>
      <c r="B380" s="195">
        <v>8</v>
      </c>
      <c r="C380" s="165" t="s">
        <v>236</v>
      </c>
      <c r="D380" s="283" t="s">
        <v>214</v>
      </c>
      <c r="E380" s="197">
        <v>5647</v>
      </c>
      <c r="F380" s="197">
        <v>771870200</v>
      </c>
      <c r="G380" s="197">
        <v>5465</v>
      </c>
      <c r="H380" s="167" t="s">
        <v>507</v>
      </c>
      <c r="I380" s="167" t="s">
        <v>447</v>
      </c>
      <c r="J380" s="165">
        <v>1</v>
      </c>
      <c r="K380" s="207">
        <v>47652</v>
      </c>
      <c r="L380" s="202">
        <v>60043</v>
      </c>
      <c r="M380" s="204">
        <v>22.91</v>
      </c>
      <c r="N380" s="204">
        <v>30.79</v>
      </c>
      <c r="O380" s="204"/>
      <c r="P380" s="204"/>
      <c r="Q380" s="165"/>
      <c r="R380" s="165"/>
      <c r="S380" s="165"/>
      <c r="T380" s="165"/>
      <c r="U380" s="165"/>
      <c r="V380" s="165"/>
      <c r="W380" s="165"/>
      <c r="X380" s="165"/>
      <c r="Y380" s="165"/>
      <c r="Z380" s="165"/>
      <c r="AA380" s="165"/>
      <c r="AB380" s="165"/>
      <c r="AC380" s="165"/>
      <c r="AD380" s="165"/>
      <c r="AE380" s="165"/>
      <c r="AF380" s="165"/>
      <c r="AG380" s="165"/>
      <c r="AH380" s="165"/>
      <c r="AI380" s="165"/>
      <c r="AJ380" s="165"/>
      <c r="AK380" s="165"/>
      <c r="AL380" s="165"/>
      <c r="AM380" s="165"/>
      <c r="AN380" s="165"/>
      <c r="AO380" s="165"/>
      <c r="AP380" s="165"/>
      <c r="AQ380" s="165"/>
      <c r="AR380" s="165"/>
      <c r="AS380" s="165"/>
      <c r="AT380" s="165"/>
      <c r="AU380" s="165"/>
      <c r="AV380" s="165"/>
    </row>
    <row r="381" spans="1:57" s="164" customFormat="1" ht="15.75" x14ac:dyDescent="0.25">
      <c r="A381" s="80" t="s">
        <v>439</v>
      </c>
      <c r="B381" s="195">
        <v>8</v>
      </c>
      <c r="C381" s="165" t="s">
        <v>223</v>
      </c>
      <c r="D381" s="188" t="s">
        <v>214</v>
      </c>
      <c r="E381" s="197">
        <v>5647</v>
      </c>
      <c r="F381" s="197">
        <v>771870200</v>
      </c>
      <c r="G381" s="197">
        <v>5465</v>
      </c>
      <c r="H381" s="191" t="s">
        <v>508</v>
      </c>
      <c r="I381" s="167" t="s">
        <v>173</v>
      </c>
      <c r="J381" s="165">
        <v>1</v>
      </c>
      <c r="K381" s="207">
        <v>52540</v>
      </c>
      <c r="L381" s="199">
        <v>70616</v>
      </c>
      <c r="M381" s="204">
        <v>25.26</v>
      </c>
      <c r="N381" s="204">
        <v>33.950000000000003</v>
      </c>
      <c r="O381" s="204"/>
      <c r="P381" s="204"/>
      <c r="Q381" s="165">
        <v>12</v>
      </c>
      <c r="R381" s="165">
        <v>40</v>
      </c>
      <c r="S381" s="165"/>
      <c r="T381" s="165"/>
      <c r="U381" s="165"/>
      <c r="V381" s="165"/>
      <c r="W381" s="165" t="s">
        <v>262</v>
      </c>
      <c r="X381" s="165"/>
      <c r="Y381" s="165" t="s">
        <v>262</v>
      </c>
      <c r="Z381" s="165" t="s">
        <v>32</v>
      </c>
      <c r="AA381" s="165" t="s">
        <v>35</v>
      </c>
      <c r="AB381" s="165"/>
      <c r="AC381" s="165"/>
      <c r="AD381" s="165"/>
      <c r="AE381" s="165"/>
      <c r="AF381" s="165"/>
      <c r="AG381" s="165" t="s">
        <v>262</v>
      </c>
      <c r="AH381" s="165" t="s">
        <v>262</v>
      </c>
      <c r="AI381" s="165" t="s">
        <v>262</v>
      </c>
      <c r="AJ381" s="165" t="s">
        <v>262</v>
      </c>
      <c r="AK381" s="165" t="s">
        <v>262</v>
      </c>
      <c r="AL381" s="165"/>
      <c r="AM381" s="165" t="s">
        <v>262</v>
      </c>
      <c r="AN381" s="165"/>
      <c r="AO381" s="165"/>
      <c r="AP381" s="165"/>
      <c r="AQ381" s="165"/>
      <c r="AR381" s="165" t="s">
        <v>262</v>
      </c>
      <c r="AS381" s="165"/>
      <c r="AT381" s="165"/>
      <c r="AU381" s="165"/>
      <c r="AV381" s="165" t="s">
        <v>262</v>
      </c>
    </row>
    <row r="382" spans="1:57" s="164" customFormat="1" ht="15.75" x14ac:dyDescent="0.25">
      <c r="A382" s="80" t="s">
        <v>439</v>
      </c>
      <c r="B382" s="195">
        <v>8</v>
      </c>
      <c r="C382" s="165" t="s">
        <v>236</v>
      </c>
      <c r="D382" s="188" t="s">
        <v>214</v>
      </c>
      <c r="E382" s="197">
        <v>5647</v>
      </c>
      <c r="F382" s="197">
        <v>771870200</v>
      </c>
      <c r="G382" s="197">
        <v>5485</v>
      </c>
      <c r="H382" s="191" t="s">
        <v>509</v>
      </c>
      <c r="I382" s="167" t="s">
        <v>173</v>
      </c>
      <c r="J382" s="165">
        <v>1</v>
      </c>
      <c r="K382" s="207">
        <v>47652</v>
      </c>
      <c r="L382" s="199">
        <v>64043</v>
      </c>
      <c r="M382" s="204">
        <v>22.91</v>
      </c>
      <c r="N382" s="204">
        <v>30.79</v>
      </c>
      <c r="O382" s="204"/>
      <c r="P382" s="204"/>
      <c r="Q382" s="165"/>
      <c r="R382" s="165"/>
      <c r="S382" s="165"/>
      <c r="T382" s="165"/>
      <c r="U382" s="165"/>
      <c r="V382" s="165"/>
      <c r="W382" s="165"/>
      <c r="X382" s="165"/>
      <c r="Y382" s="165"/>
      <c r="Z382" s="165"/>
      <c r="AA382" s="165"/>
      <c r="AB382" s="165"/>
      <c r="AC382" s="165"/>
      <c r="AD382" s="165"/>
      <c r="AE382" s="165"/>
      <c r="AF382" s="165"/>
      <c r="AG382" s="165"/>
      <c r="AH382" s="165"/>
      <c r="AI382" s="165"/>
      <c r="AJ382" s="165"/>
      <c r="AK382" s="165"/>
      <c r="AL382" s="165"/>
      <c r="AM382" s="165"/>
      <c r="AN382" s="165"/>
      <c r="AO382" s="165"/>
      <c r="AP382" s="165"/>
      <c r="AQ382" s="165"/>
      <c r="AR382" s="165"/>
      <c r="AS382" s="165"/>
      <c r="AT382" s="165"/>
      <c r="AU382" s="165"/>
      <c r="AV382" s="165"/>
    </row>
    <row r="383" spans="1:57" s="162" customFormat="1" ht="15.75" x14ac:dyDescent="0.25">
      <c r="A383" s="80" t="s">
        <v>439</v>
      </c>
      <c r="B383" s="195">
        <v>8</v>
      </c>
      <c r="C383" s="165" t="s">
        <v>236</v>
      </c>
      <c r="D383" s="283" t="s">
        <v>214</v>
      </c>
      <c r="E383" s="197">
        <v>5647</v>
      </c>
      <c r="F383" s="197">
        <v>771870200</v>
      </c>
      <c r="G383" s="197">
        <v>5465</v>
      </c>
      <c r="H383" s="167" t="s">
        <v>0</v>
      </c>
      <c r="I383" s="192" t="s">
        <v>177</v>
      </c>
      <c r="J383" s="165">
        <v>1</v>
      </c>
      <c r="K383" s="207">
        <v>73216</v>
      </c>
      <c r="L383" s="199">
        <v>102560</v>
      </c>
      <c r="M383" s="204">
        <v>35.200000000000003</v>
      </c>
      <c r="N383" s="204">
        <v>49.31</v>
      </c>
      <c r="O383" s="204"/>
      <c r="P383" s="204"/>
      <c r="Q383" s="165">
        <v>5</v>
      </c>
      <c r="R383" s="185">
        <v>40</v>
      </c>
      <c r="S383" s="165"/>
      <c r="T383" s="165" t="s">
        <v>27</v>
      </c>
      <c r="U383" s="165"/>
      <c r="V383" s="165" t="s">
        <v>262</v>
      </c>
      <c r="W383" s="165"/>
      <c r="X383" s="165" t="s">
        <v>31</v>
      </c>
      <c r="Y383" s="165" t="s">
        <v>55</v>
      </c>
      <c r="Z383" s="165"/>
      <c r="AA383" s="165" t="s">
        <v>35</v>
      </c>
      <c r="AB383" s="165" t="s">
        <v>55</v>
      </c>
      <c r="AC383" s="165" t="s">
        <v>55</v>
      </c>
      <c r="AD383" s="165" t="s">
        <v>55</v>
      </c>
      <c r="AE383" s="165" t="s">
        <v>55</v>
      </c>
      <c r="AF383" s="165" t="s">
        <v>55</v>
      </c>
      <c r="AG383" s="165" t="s">
        <v>55</v>
      </c>
      <c r="AH383" s="165" t="s">
        <v>55</v>
      </c>
      <c r="AI383" s="165" t="s">
        <v>55</v>
      </c>
      <c r="AJ383" s="165" t="s">
        <v>55</v>
      </c>
      <c r="AK383" s="165" t="s">
        <v>55</v>
      </c>
      <c r="AL383" s="165" t="s">
        <v>55</v>
      </c>
      <c r="AM383" s="165" t="s">
        <v>55</v>
      </c>
      <c r="AN383" s="165" t="s">
        <v>55</v>
      </c>
      <c r="AO383" s="165" t="s">
        <v>55</v>
      </c>
      <c r="AP383" s="165" t="s">
        <v>55</v>
      </c>
      <c r="AQ383" s="165" t="s">
        <v>55</v>
      </c>
      <c r="AR383" s="165" t="s">
        <v>55</v>
      </c>
      <c r="AS383" s="165" t="s">
        <v>55</v>
      </c>
      <c r="AT383" s="165" t="s">
        <v>55</v>
      </c>
      <c r="AU383" s="165" t="s">
        <v>55</v>
      </c>
      <c r="AV383" s="165" t="s">
        <v>55</v>
      </c>
      <c r="AW383" s="163"/>
      <c r="AX383" s="163"/>
      <c r="AY383" s="163"/>
      <c r="AZ383" s="163"/>
      <c r="BA383" s="163"/>
    </row>
    <row r="384" spans="1:57" s="162" customFormat="1" ht="15.75" x14ac:dyDescent="0.25">
      <c r="A384" s="80" t="s">
        <v>439</v>
      </c>
      <c r="B384" s="196">
        <v>8</v>
      </c>
      <c r="C384" s="190" t="s">
        <v>223</v>
      </c>
      <c r="D384" s="189" t="s">
        <v>120</v>
      </c>
      <c r="E384" s="198">
        <v>9270</v>
      </c>
      <c r="F384" s="198">
        <v>2765628000</v>
      </c>
      <c r="G384" s="198">
        <v>6579</v>
      </c>
      <c r="H384" s="184" t="s">
        <v>0</v>
      </c>
      <c r="I384" s="176" t="s">
        <v>177</v>
      </c>
      <c r="J384" s="190">
        <v>1</v>
      </c>
      <c r="K384" s="209">
        <v>68640</v>
      </c>
      <c r="L384" s="201">
        <v>90504</v>
      </c>
      <c r="M384" s="48">
        <v>33</v>
      </c>
      <c r="N384" s="48">
        <v>40.53</v>
      </c>
      <c r="O384" s="204"/>
      <c r="P384" s="204"/>
      <c r="Q384" s="165">
        <v>5</v>
      </c>
      <c r="R384" s="165">
        <v>40</v>
      </c>
      <c r="S384" s="165" t="s">
        <v>38</v>
      </c>
      <c r="T384" s="165" t="s">
        <v>28</v>
      </c>
      <c r="U384" s="165" t="s">
        <v>55</v>
      </c>
      <c r="V384" s="165" t="s">
        <v>262</v>
      </c>
      <c r="W384" s="165"/>
      <c r="X384" s="165" t="s">
        <v>269</v>
      </c>
      <c r="Y384" s="165" t="s">
        <v>55</v>
      </c>
      <c r="Z384" s="165"/>
      <c r="AA384" s="165" t="s">
        <v>35</v>
      </c>
      <c r="AB384" s="165"/>
      <c r="AC384" s="165" t="s">
        <v>38</v>
      </c>
      <c r="AD384" s="165" t="s">
        <v>38</v>
      </c>
      <c r="AE384" s="165" t="s">
        <v>38</v>
      </c>
      <c r="AF384" s="165" t="s">
        <v>38</v>
      </c>
      <c r="AG384" s="165" t="s">
        <v>38</v>
      </c>
      <c r="AH384" s="165" t="s">
        <v>55</v>
      </c>
      <c r="AI384" s="165" t="s">
        <v>38</v>
      </c>
      <c r="AJ384" s="165" t="s">
        <v>55</v>
      </c>
      <c r="AK384" s="165" t="s">
        <v>55</v>
      </c>
      <c r="AL384" s="165"/>
      <c r="AM384" s="165" t="s">
        <v>38</v>
      </c>
      <c r="AN384" s="165"/>
      <c r="AO384" s="165" t="s">
        <v>55</v>
      </c>
      <c r="AP384" s="165" t="s">
        <v>55</v>
      </c>
      <c r="AQ384" s="165" t="s">
        <v>38</v>
      </c>
      <c r="AR384" s="165" t="s">
        <v>55</v>
      </c>
      <c r="AS384" s="165" t="s">
        <v>38</v>
      </c>
      <c r="AT384" s="165" t="s">
        <v>38</v>
      </c>
      <c r="AU384" s="165" t="s">
        <v>55</v>
      </c>
      <c r="AV384" s="165" t="s">
        <v>38</v>
      </c>
      <c r="AW384" s="166" t="s">
        <v>368</v>
      </c>
      <c r="AX384" s="163"/>
      <c r="AY384" s="163"/>
      <c r="AZ384" s="163"/>
      <c r="BA384" s="163"/>
    </row>
    <row r="385" spans="1:289" s="162" customFormat="1" ht="15.75" x14ac:dyDescent="0.25">
      <c r="A385" s="80" t="s">
        <v>439</v>
      </c>
      <c r="B385" s="196">
        <v>8</v>
      </c>
      <c r="C385" s="190" t="s">
        <v>223</v>
      </c>
      <c r="D385" s="189" t="s">
        <v>120</v>
      </c>
      <c r="E385" s="198">
        <v>9270</v>
      </c>
      <c r="F385" s="198">
        <v>2765628000</v>
      </c>
      <c r="G385" s="198">
        <v>6579</v>
      </c>
      <c r="H385" s="184" t="s">
        <v>48</v>
      </c>
      <c r="I385" s="176" t="s">
        <v>173</v>
      </c>
      <c r="J385" s="190">
        <v>1</v>
      </c>
      <c r="K385" s="209">
        <v>43935</v>
      </c>
      <c r="L385" s="201">
        <v>62990</v>
      </c>
      <c r="M385" s="48">
        <v>25.35</v>
      </c>
      <c r="N385" s="48">
        <v>34.61</v>
      </c>
      <c r="O385" s="48"/>
      <c r="P385" s="48"/>
      <c r="Q385" s="190" t="s">
        <v>434</v>
      </c>
      <c r="R385" s="190">
        <v>35</v>
      </c>
      <c r="S385" s="190" t="s">
        <v>38</v>
      </c>
      <c r="T385" s="190" t="s">
        <v>28</v>
      </c>
      <c r="U385" s="190" t="s">
        <v>55</v>
      </c>
      <c r="V385" s="190" t="s">
        <v>55</v>
      </c>
      <c r="W385" s="190" t="s">
        <v>55</v>
      </c>
      <c r="X385" s="190" t="s">
        <v>31</v>
      </c>
      <c r="Y385" s="190" t="s">
        <v>55</v>
      </c>
      <c r="Z385" s="190" t="s">
        <v>33</v>
      </c>
      <c r="AA385" s="190" t="s">
        <v>35</v>
      </c>
      <c r="AB385" s="190" t="s">
        <v>55</v>
      </c>
      <c r="AC385" s="190" t="s">
        <v>55</v>
      </c>
      <c r="AD385" s="190" t="s">
        <v>55</v>
      </c>
      <c r="AE385" s="190" t="s">
        <v>55</v>
      </c>
      <c r="AF385" s="190" t="s">
        <v>55</v>
      </c>
      <c r="AG385" s="190" t="s">
        <v>55</v>
      </c>
      <c r="AH385" s="190" t="s">
        <v>55</v>
      </c>
      <c r="AI385" s="190" t="s">
        <v>55</v>
      </c>
      <c r="AJ385" s="190" t="s">
        <v>55</v>
      </c>
      <c r="AK385" s="190" t="s">
        <v>55</v>
      </c>
      <c r="AL385" s="190" t="s">
        <v>55</v>
      </c>
      <c r="AM385" s="190" t="s">
        <v>55</v>
      </c>
      <c r="AN385" s="190" t="s">
        <v>55</v>
      </c>
      <c r="AO385" s="190" t="s">
        <v>55</v>
      </c>
      <c r="AP385" s="190" t="s">
        <v>55</v>
      </c>
      <c r="AQ385" s="190" t="s">
        <v>55</v>
      </c>
      <c r="AR385" s="190" t="s">
        <v>55</v>
      </c>
      <c r="AS385" s="190" t="s">
        <v>38</v>
      </c>
      <c r="AT385" s="190" t="s">
        <v>55</v>
      </c>
      <c r="AU385" s="190" t="s">
        <v>55</v>
      </c>
      <c r="AV385" s="190" t="s">
        <v>55</v>
      </c>
      <c r="AW385" s="164"/>
      <c r="AX385" s="164"/>
      <c r="AY385" s="164"/>
      <c r="AZ385" s="164"/>
      <c r="BA385" s="164"/>
      <c r="BB385" s="164"/>
      <c r="BC385" s="164"/>
      <c r="BD385" s="164"/>
      <c r="BE385" s="164"/>
    </row>
    <row r="386" spans="1:289" s="162" customFormat="1" ht="15.75" x14ac:dyDescent="0.25">
      <c r="A386" s="80" t="s">
        <v>439</v>
      </c>
      <c r="B386" s="196">
        <v>8</v>
      </c>
      <c r="C386" s="190" t="s">
        <v>223</v>
      </c>
      <c r="D386" s="189" t="s">
        <v>120</v>
      </c>
      <c r="E386" s="198">
        <v>9270</v>
      </c>
      <c r="F386" s="198">
        <v>2765628000</v>
      </c>
      <c r="G386" s="198">
        <v>6579</v>
      </c>
      <c r="H386" s="184" t="s">
        <v>497</v>
      </c>
      <c r="I386" s="176" t="s">
        <v>176</v>
      </c>
      <c r="J386" s="190">
        <v>1</v>
      </c>
      <c r="K386" s="209">
        <v>36345</v>
      </c>
      <c r="L386" s="201">
        <v>52052</v>
      </c>
      <c r="M386" s="48">
        <v>19.89</v>
      </c>
      <c r="N386" s="48">
        <v>27.4</v>
      </c>
      <c r="O386" s="48"/>
      <c r="P386" s="48"/>
      <c r="Q386" s="190">
        <v>5</v>
      </c>
      <c r="R386" s="190">
        <v>35</v>
      </c>
      <c r="S386" s="190" t="s">
        <v>38</v>
      </c>
      <c r="T386" s="190"/>
      <c r="U386" s="190" t="s">
        <v>55</v>
      </c>
      <c r="V386" s="190" t="s">
        <v>55</v>
      </c>
      <c r="W386" s="190" t="s">
        <v>55</v>
      </c>
      <c r="X386" s="190" t="s">
        <v>269</v>
      </c>
      <c r="Y386" s="190" t="s">
        <v>55</v>
      </c>
      <c r="Z386" s="190" t="s">
        <v>33</v>
      </c>
      <c r="AA386" s="190" t="s">
        <v>35</v>
      </c>
      <c r="AB386" s="190" t="s">
        <v>38</v>
      </c>
      <c r="AC386" s="190"/>
      <c r="AD386" s="190" t="s">
        <v>38</v>
      </c>
      <c r="AE386" s="190" t="s">
        <v>38</v>
      </c>
      <c r="AF386" s="190" t="s">
        <v>38</v>
      </c>
      <c r="AG386" s="190" t="s">
        <v>38</v>
      </c>
      <c r="AH386" s="190" t="s">
        <v>55</v>
      </c>
      <c r="AI386" s="190" t="s">
        <v>38</v>
      </c>
      <c r="AJ386" s="190" t="s">
        <v>55</v>
      </c>
      <c r="AK386" s="190" t="s">
        <v>55</v>
      </c>
      <c r="AL386" s="190" t="s">
        <v>38</v>
      </c>
      <c r="AM386" s="190" t="s">
        <v>55</v>
      </c>
      <c r="AN386" s="190"/>
      <c r="AO386" s="190" t="s">
        <v>38</v>
      </c>
      <c r="AP386" s="190" t="s">
        <v>38</v>
      </c>
      <c r="AQ386" s="190" t="s">
        <v>38</v>
      </c>
      <c r="AR386" s="190" t="s">
        <v>55</v>
      </c>
      <c r="AS386" s="190" t="s">
        <v>38</v>
      </c>
      <c r="AT386" s="190" t="s">
        <v>38</v>
      </c>
      <c r="AU386" s="190" t="s">
        <v>38</v>
      </c>
      <c r="AV386" s="190" t="s">
        <v>38</v>
      </c>
      <c r="AW386" s="164"/>
      <c r="AX386" s="164"/>
      <c r="AY386" s="164"/>
      <c r="AZ386" s="164"/>
      <c r="BA386" s="164"/>
      <c r="BB386" s="164"/>
      <c r="BC386" s="164"/>
      <c r="BD386" s="164"/>
      <c r="BE386" s="164"/>
    </row>
    <row r="387" spans="1:289" s="162" customFormat="1" ht="15.75" x14ac:dyDescent="0.25">
      <c r="A387" s="81" t="s">
        <v>439</v>
      </c>
      <c r="B387" s="165">
        <v>8</v>
      </c>
      <c r="C387" s="165" t="s">
        <v>223</v>
      </c>
      <c r="D387" s="283" t="s">
        <v>215</v>
      </c>
      <c r="E387" s="197">
        <v>10300</v>
      </c>
      <c r="F387" s="197">
        <v>2705486100</v>
      </c>
      <c r="G387" s="165">
        <v>14119</v>
      </c>
      <c r="H387" s="191" t="s">
        <v>0</v>
      </c>
      <c r="I387" s="192" t="s">
        <v>177</v>
      </c>
      <c r="J387" s="165">
        <v>1</v>
      </c>
      <c r="K387" s="207">
        <v>71531</v>
      </c>
      <c r="L387" s="199">
        <v>94162</v>
      </c>
      <c r="M387" s="204">
        <v>34.39</v>
      </c>
      <c r="N387" s="204">
        <v>45.27</v>
      </c>
      <c r="O387" s="48" t="s">
        <v>375</v>
      </c>
      <c r="P387" s="48" t="s">
        <v>510</v>
      </c>
      <c r="Q387" s="190">
        <v>7</v>
      </c>
      <c r="R387" s="190">
        <v>40</v>
      </c>
      <c r="S387" s="190"/>
      <c r="T387" s="165" t="s">
        <v>423</v>
      </c>
      <c r="U387" s="190" t="s">
        <v>56</v>
      </c>
      <c r="V387" s="190" t="s">
        <v>55</v>
      </c>
      <c r="W387" s="190" t="s">
        <v>56</v>
      </c>
      <c r="X387" s="190" t="s">
        <v>375</v>
      </c>
      <c r="Y387" s="190" t="s">
        <v>260</v>
      </c>
      <c r="Z387" s="190" t="s">
        <v>33</v>
      </c>
      <c r="AA387" s="190" t="s">
        <v>35</v>
      </c>
      <c r="AB387" s="190" t="s">
        <v>55</v>
      </c>
      <c r="AC387" s="190" t="s">
        <v>55</v>
      </c>
      <c r="AD387" s="190" t="s">
        <v>55</v>
      </c>
      <c r="AE387" s="190" t="s">
        <v>55</v>
      </c>
      <c r="AF387" s="190" t="s">
        <v>55</v>
      </c>
      <c r="AG387" s="190" t="s">
        <v>55</v>
      </c>
      <c r="AH387" s="190" t="s">
        <v>55</v>
      </c>
      <c r="AI387" s="190" t="s">
        <v>55</v>
      </c>
      <c r="AJ387" s="190" t="s">
        <v>55</v>
      </c>
      <c r="AK387" s="190" t="s">
        <v>55</v>
      </c>
      <c r="AL387" s="190" t="s">
        <v>55</v>
      </c>
      <c r="AM387" s="190" t="s">
        <v>55</v>
      </c>
      <c r="AN387" s="190" t="s">
        <v>55</v>
      </c>
      <c r="AO387" s="190" t="s">
        <v>55</v>
      </c>
      <c r="AP387" s="190" t="s">
        <v>55</v>
      </c>
      <c r="AQ387" s="190" t="s">
        <v>55</v>
      </c>
      <c r="AR387" s="190" t="s">
        <v>55</v>
      </c>
      <c r="AS387" s="190" t="s">
        <v>55</v>
      </c>
      <c r="AT387" s="190" t="s">
        <v>55</v>
      </c>
      <c r="AU387" s="190" t="s">
        <v>154</v>
      </c>
      <c r="AV387" s="190" t="s">
        <v>55</v>
      </c>
      <c r="AW387" s="164"/>
      <c r="AX387" s="164"/>
      <c r="AY387" s="164"/>
      <c r="AZ387" s="164"/>
      <c r="BA387" s="164"/>
      <c r="BB387" s="164"/>
      <c r="BC387" s="164"/>
      <c r="BD387" s="164"/>
      <c r="BE387" s="164"/>
    </row>
    <row r="388" spans="1:289" s="162" customFormat="1" ht="15.75" x14ac:dyDescent="0.25">
      <c r="A388" s="80" t="s">
        <v>439</v>
      </c>
      <c r="B388" s="165">
        <v>8</v>
      </c>
      <c r="C388" s="165" t="s">
        <v>223</v>
      </c>
      <c r="D388" s="283" t="s">
        <v>215</v>
      </c>
      <c r="E388" s="197">
        <v>10300</v>
      </c>
      <c r="F388" s="197">
        <v>2705486100</v>
      </c>
      <c r="G388" s="165">
        <v>14119</v>
      </c>
      <c r="H388" s="191" t="s">
        <v>367</v>
      </c>
      <c r="I388" s="192" t="s">
        <v>173</v>
      </c>
      <c r="J388" s="165">
        <v>2</v>
      </c>
      <c r="K388" s="207">
        <v>51958</v>
      </c>
      <c r="L388" s="199">
        <v>68224</v>
      </c>
      <c r="M388" s="204">
        <v>24.98</v>
      </c>
      <c r="N388" s="204">
        <v>32.799999999999997</v>
      </c>
      <c r="O388" s="204" t="s">
        <v>375</v>
      </c>
      <c r="P388" s="48" t="s">
        <v>510</v>
      </c>
      <c r="Q388" s="165">
        <v>7</v>
      </c>
      <c r="R388" s="165">
        <v>40</v>
      </c>
      <c r="S388" s="165"/>
      <c r="T388" s="190" t="s">
        <v>511</v>
      </c>
      <c r="U388" s="165" t="s">
        <v>56</v>
      </c>
      <c r="V388" s="165" t="s">
        <v>55</v>
      </c>
      <c r="W388" s="165" t="s">
        <v>56</v>
      </c>
      <c r="X388" s="165" t="s">
        <v>282</v>
      </c>
      <c r="Y388" s="165" t="s">
        <v>55</v>
      </c>
      <c r="Z388" s="165" t="s">
        <v>33</v>
      </c>
      <c r="AA388" s="165" t="s">
        <v>35</v>
      </c>
      <c r="AB388" s="165"/>
      <c r="AC388" s="165"/>
      <c r="AD388" s="165"/>
      <c r="AE388" s="165" t="s">
        <v>409</v>
      </c>
      <c r="AF388" s="165"/>
      <c r="AG388" s="165" t="s">
        <v>409</v>
      </c>
      <c r="AH388" s="165" t="s">
        <v>55</v>
      </c>
      <c r="AI388" s="165" t="s">
        <v>409</v>
      </c>
      <c r="AJ388" s="165" t="s">
        <v>55</v>
      </c>
      <c r="AK388" s="165" t="s">
        <v>55</v>
      </c>
      <c r="AL388" s="165" t="s">
        <v>55</v>
      </c>
      <c r="AM388" s="165" t="s">
        <v>434</v>
      </c>
      <c r="AN388" s="165" t="s">
        <v>409</v>
      </c>
      <c r="AO388" s="165" t="s">
        <v>55</v>
      </c>
      <c r="AP388" s="165" t="s">
        <v>55</v>
      </c>
      <c r="AQ388" s="165" t="s">
        <v>409</v>
      </c>
      <c r="AR388" s="165" t="s">
        <v>55</v>
      </c>
      <c r="AS388" s="165" t="s">
        <v>409</v>
      </c>
      <c r="AT388" s="165" t="s">
        <v>409</v>
      </c>
      <c r="AU388" s="165" t="s">
        <v>55</v>
      </c>
      <c r="AV388" s="165" t="s">
        <v>55</v>
      </c>
      <c r="AW388" s="166" t="s">
        <v>512</v>
      </c>
      <c r="AX388" s="163"/>
      <c r="AY388" s="163"/>
      <c r="AZ388" s="163"/>
      <c r="BA388" s="163"/>
    </row>
    <row r="389" spans="1:289" s="104" customFormat="1" ht="15.75" x14ac:dyDescent="0.25">
      <c r="A389" s="80" t="s">
        <v>439</v>
      </c>
      <c r="B389" s="119">
        <v>8</v>
      </c>
      <c r="C389" s="119" t="s">
        <v>223</v>
      </c>
      <c r="D389" s="118" t="s">
        <v>127</v>
      </c>
      <c r="E389" s="126">
        <v>29454</v>
      </c>
      <c r="F389" s="126">
        <v>8550000000</v>
      </c>
      <c r="G389" s="126">
        <v>31660</v>
      </c>
      <c r="H389" s="113" t="s">
        <v>0</v>
      </c>
      <c r="I389" s="113" t="s">
        <v>177</v>
      </c>
      <c r="J389" s="119">
        <v>1</v>
      </c>
      <c r="K389" s="132">
        <v>74951</v>
      </c>
      <c r="L389" s="128">
        <v>94946</v>
      </c>
      <c r="M389" s="130">
        <v>35.22</v>
      </c>
      <c r="N389" s="130">
        <v>45.99</v>
      </c>
      <c r="O389" s="129"/>
      <c r="P389" s="129"/>
      <c r="Q389" s="107">
        <v>9</v>
      </c>
      <c r="R389" s="107">
        <v>40</v>
      </c>
      <c r="S389" s="107"/>
      <c r="T389" s="107" t="s">
        <v>27</v>
      </c>
      <c r="U389" s="107" t="s">
        <v>55</v>
      </c>
      <c r="V389" s="107" t="s">
        <v>55</v>
      </c>
      <c r="W389" s="107"/>
      <c r="X389" s="107" t="s">
        <v>269</v>
      </c>
      <c r="Y389" s="107" t="s">
        <v>55</v>
      </c>
      <c r="Z389" s="107" t="s">
        <v>56</v>
      </c>
      <c r="AA389" s="107" t="s">
        <v>35</v>
      </c>
      <c r="AB389" s="107"/>
      <c r="AC389" s="107"/>
      <c r="AD389" s="107"/>
      <c r="AE389" s="107"/>
      <c r="AF389" s="107"/>
      <c r="AG389" s="107" t="s">
        <v>424</v>
      </c>
      <c r="AH389" s="107" t="s">
        <v>55</v>
      </c>
      <c r="AI389" s="107" t="s">
        <v>55</v>
      </c>
      <c r="AJ389" s="107" t="s">
        <v>55</v>
      </c>
      <c r="AK389" s="107" t="s">
        <v>55</v>
      </c>
      <c r="AL389" s="107" t="s">
        <v>55</v>
      </c>
      <c r="AM389" s="107"/>
      <c r="AN389" s="107"/>
      <c r="AO389" s="107" t="s">
        <v>55</v>
      </c>
      <c r="AP389" s="107" t="s">
        <v>55</v>
      </c>
      <c r="AQ389" s="107"/>
      <c r="AR389" s="107" t="s">
        <v>55</v>
      </c>
      <c r="AS389" s="107"/>
      <c r="AT389" s="107"/>
      <c r="AU389" s="107" t="s">
        <v>55</v>
      </c>
      <c r="AV389" s="107" t="s">
        <v>55</v>
      </c>
      <c r="AW389" s="108" t="s">
        <v>425</v>
      </c>
      <c r="AX389" s="108"/>
      <c r="AY389" s="108"/>
      <c r="AZ389" s="108"/>
      <c r="BA389" s="108"/>
      <c r="BB389" s="108"/>
      <c r="BC389" s="108"/>
      <c r="BD389" s="108"/>
      <c r="BE389" s="108"/>
    </row>
    <row r="390" spans="1:289" s="104" customFormat="1" ht="15.75" x14ac:dyDescent="0.25">
      <c r="A390" s="80" t="s">
        <v>439</v>
      </c>
      <c r="B390" s="119">
        <v>8</v>
      </c>
      <c r="C390" s="119" t="s">
        <v>223</v>
      </c>
      <c r="D390" s="118" t="s">
        <v>127</v>
      </c>
      <c r="E390" s="126">
        <v>29454</v>
      </c>
      <c r="F390" s="126">
        <v>8550000000</v>
      </c>
      <c r="G390" s="126">
        <v>31660</v>
      </c>
      <c r="H390" s="113" t="s">
        <v>39</v>
      </c>
      <c r="I390" s="113" t="s">
        <v>173</v>
      </c>
      <c r="J390" s="119">
        <v>1</v>
      </c>
      <c r="K390" s="132">
        <v>62931</v>
      </c>
      <c r="L390" s="128">
        <v>84502</v>
      </c>
      <c r="M390" s="130">
        <v>29.57</v>
      </c>
      <c r="N390" s="130">
        <v>40.93</v>
      </c>
      <c r="O390" s="130"/>
      <c r="P390" s="130"/>
      <c r="Q390" s="119">
        <v>18</v>
      </c>
      <c r="R390" s="119">
        <v>40</v>
      </c>
      <c r="S390" s="119" t="s">
        <v>38</v>
      </c>
      <c r="T390" s="119" t="s">
        <v>28</v>
      </c>
      <c r="U390" s="119" t="s">
        <v>38</v>
      </c>
      <c r="V390" s="119" t="s">
        <v>55</v>
      </c>
      <c r="W390" s="119"/>
      <c r="X390" s="119" t="s">
        <v>31</v>
      </c>
      <c r="Y390" s="119" t="s">
        <v>55</v>
      </c>
      <c r="Z390" s="119" t="s">
        <v>33</v>
      </c>
      <c r="AA390" s="119" t="s">
        <v>35</v>
      </c>
      <c r="AB390" s="119" t="s">
        <v>55</v>
      </c>
      <c r="AC390" s="119" t="s">
        <v>55</v>
      </c>
      <c r="AD390" s="119" t="s">
        <v>55</v>
      </c>
      <c r="AE390" s="119" t="s">
        <v>55</v>
      </c>
      <c r="AF390" s="119" t="s">
        <v>55</v>
      </c>
      <c r="AG390" s="119" t="s">
        <v>55</v>
      </c>
      <c r="AH390" s="119" t="s">
        <v>55</v>
      </c>
      <c r="AI390" s="119" t="s">
        <v>55</v>
      </c>
      <c r="AJ390" s="119" t="s">
        <v>55</v>
      </c>
      <c r="AK390" s="119" t="s">
        <v>55</v>
      </c>
      <c r="AL390" s="119" t="s">
        <v>55</v>
      </c>
      <c r="AM390" s="119" t="s">
        <v>55</v>
      </c>
      <c r="AN390" s="119" t="s">
        <v>55</v>
      </c>
      <c r="AO390" s="119" t="s">
        <v>55</v>
      </c>
      <c r="AP390" s="119" t="s">
        <v>55</v>
      </c>
      <c r="AQ390" s="119" t="s">
        <v>55</v>
      </c>
      <c r="AR390" s="119" t="s">
        <v>55</v>
      </c>
      <c r="AS390" s="119" t="s">
        <v>38</v>
      </c>
      <c r="AT390" s="119" t="s">
        <v>55</v>
      </c>
      <c r="AU390" s="119" t="s">
        <v>55</v>
      </c>
      <c r="AV390" s="119" t="s">
        <v>55</v>
      </c>
      <c r="AW390" s="106"/>
      <c r="AX390" s="106"/>
      <c r="AY390" s="106"/>
      <c r="AZ390" s="106"/>
      <c r="BA390" s="106"/>
      <c r="BB390" s="106"/>
      <c r="BC390" s="106"/>
      <c r="BD390" s="106"/>
      <c r="BE390" s="106"/>
    </row>
    <row r="391" spans="1:289" s="104" customFormat="1" ht="15.75" x14ac:dyDescent="0.25">
      <c r="A391" s="80" t="s">
        <v>439</v>
      </c>
      <c r="B391" s="119">
        <v>8</v>
      </c>
      <c r="C391" s="119" t="s">
        <v>223</v>
      </c>
      <c r="D391" s="118" t="s">
        <v>127</v>
      </c>
      <c r="E391" s="126">
        <v>29454</v>
      </c>
      <c r="F391" s="126">
        <v>8550000000</v>
      </c>
      <c r="G391" s="126">
        <v>31660</v>
      </c>
      <c r="H391" s="113" t="s">
        <v>59</v>
      </c>
      <c r="I391" s="113" t="s">
        <v>176</v>
      </c>
      <c r="J391" s="119">
        <v>1</v>
      </c>
      <c r="K391" s="132">
        <v>46078</v>
      </c>
      <c r="L391" s="128">
        <v>58370</v>
      </c>
      <c r="M391" s="130">
        <v>22.32</v>
      </c>
      <c r="N391" s="130">
        <v>28.27</v>
      </c>
      <c r="O391" s="130"/>
      <c r="P391" s="130"/>
      <c r="Q391" s="119">
        <v>9</v>
      </c>
      <c r="R391" s="119">
        <v>40</v>
      </c>
      <c r="S391" s="119" t="s">
        <v>38</v>
      </c>
      <c r="T391" s="119"/>
      <c r="U391" s="119" t="s">
        <v>55</v>
      </c>
      <c r="V391" s="119" t="s">
        <v>55</v>
      </c>
      <c r="W391" s="119"/>
      <c r="X391" s="119" t="s">
        <v>269</v>
      </c>
      <c r="Y391" s="119" t="s">
        <v>55</v>
      </c>
      <c r="Z391" s="119" t="s">
        <v>32</v>
      </c>
      <c r="AA391" s="119" t="s">
        <v>35</v>
      </c>
      <c r="AB391" s="119" t="s">
        <v>55</v>
      </c>
      <c r="AC391" s="119"/>
      <c r="AD391" s="119" t="s">
        <v>55</v>
      </c>
      <c r="AE391" s="119" t="s">
        <v>55</v>
      </c>
      <c r="AF391" s="119" t="s">
        <v>55</v>
      </c>
      <c r="AG391" s="119" t="s">
        <v>55</v>
      </c>
      <c r="AH391" s="119" t="s">
        <v>55</v>
      </c>
      <c r="AI391" s="119" t="s">
        <v>55</v>
      </c>
      <c r="AJ391" s="119" t="s">
        <v>55</v>
      </c>
      <c r="AK391" s="119" t="s">
        <v>55</v>
      </c>
      <c r="AL391" s="119" t="s">
        <v>55</v>
      </c>
      <c r="AM391" s="119" t="s">
        <v>55</v>
      </c>
      <c r="AN391" s="119"/>
      <c r="AO391" s="119" t="s">
        <v>55</v>
      </c>
      <c r="AP391" s="119" t="s">
        <v>55</v>
      </c>
      <c r="AQ391" s="119" t="s">
        <v>38</v>
      </c>
      <c r="AR391" s="119" t="s">
        <v>55</v>
      </c>
      <c r="AS391" s="119" t="s">
        <v>38</v>
      </c>
      <c r="AT391" s="119" t="s">
        <v>55</v>
      </c>
      <c r="AU391" s="119" t="s">
        <v>55</v>
      </c>
      <c r="AV391" s="119" t="s">
        <v>55</v>
      </c>
      <c r="AW391" s="106"/>
      <c r="AX391" s="106"/>
      <c r="AY391" s="106"/>
      <c r="AZ391" s="106"/>
      <c r="BA391" s="106"/>
      <c r="BB391" s="106"/>
      <c r="BC391" s="106"/>
      <c r="BD391" s="106"/>
      <c r="BE391" s="106"/>
    </row>
    <row r="392" spans="1:289" s="104" customFormat="1" ht="15.75" x14ac:dyDescent="0.25">
      <c r="A392" s="80" t="s">
        <v>439</v>
      </c>
      <c r="B392" s="119">
        <v>8</v>
      </c>
      <c r="C392" s="119" t="s">
        <v>223</v>
      </c>
      <c r="D392" s="118" t="s">
        <v>127</v>
      </c>
      <c r="E392" s="126">
        <v>29454</v>
      </c>
      <c r="F392" s="126">
        <v>8550000000</v>
      </c>
      <c r="G392" s="126">
        <v>31660</v>
      </c>
      <c r="H392" s="113" t="s">
        <v>98</v>
      </c>
      <c r="I392" s="113" t="s">
        <v>176</v>
      </c>
      <c r="J392" s="119">
        <v>1</v>
      </c>
      <c r="K392" s="132">
        <v>42665</v>
      </c>
      <c r="L392" s="128">
        <v>54046</v>
      </c>
      <c r="M392" s="130">
        <v>20.67</v>
      </c>
      <c r="N392" s="130">
        <v>26.18</v>
      </c>
      <c r="O392" s="130"/>
      <c r="P392" s="130"/>
      <c r="Q392" s="119">
        <v>9</v>
      </c>
      <c r="R392" s="119">
        <v>40</v>
      </c>
      <c r="S392" s="119"/>
      <c r="T392" s="119"/>
      <c r="U392" s="119"/>
      <c r="V392" s="119" t="s">
        <v>55</v>
      </c>
      <c r="W392" s="119" t="s">
        <v>38</v>
      </c>
      <c r="X392" s="119" t="s">
        <v>269</v>
      </c>
      <c r="Y392" s="119" t="s">
        <v>55</v>
      </c>
      <c r="Z392" s="119" t="s">
        <v>32</v>
      </c>
      <c r="AA392" s="119" t="s">
        <v>35</v>
      </c>
      <c r="AB392" s="119" t="s">
        <v>55</v>
      </c>
      <c r="AC392" s="119" t="s">
        <v>55</v>
      </c>
      <c r="AD392" s="119" t="s">
        <v>55</v>
      </c>
      <c r="AE392" s="119" t="s">
        <v>55</v>
      </c>
      <c r="AF392" s="119"/>
      <c r="AG392" s="119"/>
      <c r="AH392" s="119"/>
      <c r="AI392" s="119"/>
      <c r="AJ392" s="119"/>
      <c r="AK392" s="119"/>
      <c r="AL392" s="119"/>
      <c r="AM392" s="119"/>
      <c r="AN392" s="119" t="s">
        <v>55</v>
      </c>
      <c r="AO392" s="119" t="s">
        <v>55</v>
      </c>
      <c r="AP392" s="119" t="s">
        <v>55</v>
      </c>
      <c r="AQ392" s="119" t="s">
        <v>55</v>
      </c>
      <c r="AR392" s="119" t="s">
        <v>55</v>
      </c>
      <c r="AS392" s="119"/>
      <c r="AT392" s="119"/>
      <c r="AU392" s="119"/>
      <c r="AV392" s="119"/>
      <c r="AW392" s="106"/>
      <c r="AX392" s="106"/>
      <c r="AY392" s="106"/>
      <c r="AZ392" s="106"/>
      <c r="BA392" s="106"/>
      <c r="BB392" s="106"/>
      <c r="BC392" s="106"/>
      <c r="BD392" s="106"/>
      <c r="BE392" s="106"/>
    </row>
    <row r="393" spans="1:289" s="104" customFormat="1" ht="15.75" x14ac:dyDescent="0.25">
      <c r="A393" s="80" t="s">
        <v>439</v>
      </c>
      <c r="B393" s="119">
        <v>8</v>
      </c>
      <c r="C393" s="119" t="s">
        <v>223</v>
      </c>
      <c r="D393" s="118" t="s">
        <v>127</v>
      </c>
      <c r="E393" s="126">
        <v>29454</v>
      </c>
      <c r="F393" s="126">
        <v>8550000000</v>
      </c>
      <c r="G393" s="126">
        <v>31660</v>
      </c>
      <c r="H393" s="113" t="s">
        <v>353</v>
      </c>
      <c r="I393" s="113" t="s">
        <v>173</v>
      </c>
      <c r="J393" s="119">
        <v>1</v>
      </c>
      <c r="K393" s="132">
        <v>50800.947622981941</v>
      </c>
      <c r="L393" s="128">
        <v>64353.120554932866</v>
      </c>
      <c r="M393" s="130">
        <v>24.607629489775512</v>
      </c>
      <c r="N393" s="130">
        <v>31.172208811519234</v>
      </c>
      <c r="O393" s="130"/>
      <c r="P393" s="130"/>
      <c r="Q393" s="119">
        <v>9</v>
      </c>
      <c r="R393" s="119">
        <v>40</v>
      </c>
      <c r="S393" s="119"/>
      <c r="T393" s="119"/>
      <c r="U393" s="119"/>
      <c r="V393" s="119" t="s">
        <v>55</v>
      </c>
      <c r="W393" s="119"/>
      <c r="X393" s="119" t="s">
        <v>269</v>
      </c>
      <c r="Y393" s="119" t="s">
        <v>55</v>
      </c>
      <c r="Z393" s="119" t="s">
        <v>32</v>
      </c>
      <c r="AA393" s="119" t="s">
        <v>35</v>
      </c>
      <c r="AB393" s="119"/>
      <c r="AC393" s="119" t="s">
        <v>55</v>
      </c>
      <c r="AD393" s="119"/>
      <c r="AE393" s="119"/>
      <c r="AF393" s="119"/>
      <c r="AG393" s="119"/>
      <c r="AH393" s="119"/>
      <c r="AI393" s="119"/>
      <c r="AJ393" s="119"/>
      <c r="AK393" s="119"/>
      <c r="AL393" s="119"/>
      <c r="AM393" s="119"/>
      <c r="AN393" s="119" t="s">
        <v>55</v>
      </c>
      <c r="AO393" s="119" t="s">
        <v>55</v>
      </c>
      <c r="AP393" s="119"/>
      <c r="AQ393" s="119" t="s">
        <v>55</v>
      </c>
      <c r="AR393" s="119" t="s">
        <v>55</v>
      </c>
      <c r="AS393" s="119"/>
      <c r="AT393" s="119"/>
      <c r="AU393" s="119" t="s">
        <v>55</v>
      </c>
      <c r="AV393" s="119" t="s">
        <v>55</v>
      </c>
      <c r="AW393" s="106"/>
      <c r="AX393" s="106"/>
      <c r="AY393" s="106"/>
      <c r="AZ393" s="106"/>
      <c r="BA393" s="106"/>
      <c r="BB393" s="106"/>
      <c r="BC393" s="106"/>
      <c r="BD393" s="106"/>
      <c r="BE393" s="106"/>
    </row>
    <row r="394" spans="1:289" s="104" customFormat="1" ht="15.75" x14ac:dyDescent="0.25">
      <c r="A394" s="80" t="s">
        <v>439</v>
      </c>
      <c r="B394" s="119">
        <v>8</v>
      </c>
      <c r="C394" s="119" t="s">
        <v>223</v>
      </c>
      <c r="D394" s="118" t="s">
        <v>127</v>
      </c>
      <c r="E394" s="126">
        <v>29454</v>
      </c>
      <c r="F394" s="126">
        <v>8550000000</v>
      </c>
      <c r="G394" s="126">
        <v>31660</v>
      </c>
      <c r="H394" s="113" t="s">
        <v>354</v>
      </c>
      <c r="I394" s="113" t="s">
        <v>173</v>
      </c>
      <c r="J394" s="119">
        <v>2</v>
      </c>
      <c r="K394" s="132">
        <v>53849.004480360862</v>
      </c>
      <c r="L394" s="128">
        <v>68214.307788228849</v>
      </c>
      <c r="M394" s="130">
        <v>26.084087259162043</v>
      </c>
      <c r="N394" s="130">
        <v>33.042541340210391</v>
      </c>
      <c r="O394" s="130"/>
      <c r="P394" s="130"/>
      <c r="Q394" s="119">
        <v>9</v>
      </c>
      <c r="R394" s="119">
        <v>40</v>
      </c>
      <c r="S394" s="119"/>
      <c r="T394" s="119" t="s">
        <v>29</v>
      </c>
      <c r="U394" s="119" t="s">
        <v>55</v>
      </c>
      <c r="V394" s="119" t="s">
        <v>55</v>
      </c>
      <c r="W394" s="119"/>
      <c r="X394" s="119" t="s">
        <v>269</v>
      </c>
      <c r="Y394" s="119" t="s">
        <v>55</v>
      </c>
      <c r="Z394" s="119" t="s">
        <v>32</v>
      </c>
      <c r="AA394" s="119" t="s">
        <v>35</v>
      </c>
      <c r="AB394" s="119"/>
      <c r="AC394" s="119"/>
      <c r="AD394" s="119"/>
      <c r="AE394" s="119"/>
      <c r="AF394" s="119"/>
      <c r="AG394" s="119"/>
      <c r="AH394" s="119" t="s">
        <v>55</v>
      </c>
      <c r="AI394" s="119" t="s">
        <v>55</v>
      </c>
      <c r="AJ394" s="119" t="s">
        <v>55</v>
      </c>
      <c r="AK394" s="119" t="s">
        <v>55</v>
      </c>
      <c r="AL394" s="119" t="s">
        <v>55</v>
      </c>
      <c r="AM394" s="119"/>
      <c r="AN394" s="119"/>
      <c r="AO394" s="119" t="s">
        <v>55</v>
      </c>
      <c r="AP394" s="119"/>
      <c r="AQ394" s="119"/>
      <c r="AR394" s="119" t="s">
        <v>55</v>
      </c>
      <c r="AS394" s="119"/>
      <c r="AT394" s="119"/>
      <c r="AU394" s="119" t="s">
        <v>55</v>
      </c>
      <c r="AV394" s="119" t="s">
        <v>55</v>
      </c>
      <c r="AW394" s="108"/>
      <c r="AX394" s="108"/>
      <c r="AY394" s="108"/>
      <c r="AZ394" s="108"/>
      <c r="BA394" s="108"/>
    </row>
    <row r="395" spans="1:289" s="104" customFormat="1" ht="15.75" x14ac:dyDescent="0.25">
      <c r="A395" s="80" t="s">
        <v>439</v>
      </c>
      <c r="B395" s="119">
        <v>8</v>
      </c>
      <c r="C395" s="119" t="s">
        <v>223</v>
      </c>
      <c r="D395" s="118" t="s">
        <v>127</v>
      </c>
      <c r="E395" s="126">
        <v>29454</v>
      </c>
      <c r="F395" s="126">
        <v>8550000000</v>
      </c>
      <c r="G395" s="126">
        <v>31660</v>
      </c>
      <c r="H395" s="113" t="s">
        <v>48</v>
      </c>
      <c r="I395" s="113" t="s">
        <v>173</v>
      </c>
      <c r="J395" s="119">
        <v>0</v>
      </c>
      <c r="K395" s="132">
        <v>57079.944749182512</v>
      </c>
      <c r="L395" s="128">
        <v>72307.166255522578</v>
      </c>
      <c r="M395" s="130">
        <v>27.649132494711768</v>
      </c>
      <c r="N395" s="130">
        <v>35.025093820623013</v>
      </c>
      <c r="O395" s="130"/>
      <c r="P395" s="130"/>
      <c r="Q395" s="119">
        <v>9</v>
      </c>
      <c r="R395" s="119">
        <v>40</v>
      </c>
      <c r="S395" s="119"/>
      <c r="T395" s="119" t="s">
        <v>145</v>
      </c>
      <c r="U395" s="119" t="s">
        <v>55</v>
      </c>
      <c r="V395" s="119" t="s">
        <v>55</v>
      </c>
      <c r="W395" s="119"/>
      <c r="X395" s="119" t="s">
        <v>269</v>
      </c>
      <c r="Y395" s="119" t="s">
        <v>55</v>
      </c>
      <c r="Z395" s="119" t="s">
        <v>32</v>
      </c>
      <c r="AA395" s="119" t="s">
        <v>35</v>
      </c>
      <c r="AB395" s="119"/>
      <c r="AC395" s="119"/>
      <c r="AD395" s="119"/>
      <c r="AE395" s="119"/>
      <c r="AF395" s="119"/>
      <c r="AG395" s="119"/>
      <c r="AH395" s="119" t="s">
        <v>55</v>
      </c>
      <c r="AI395" s="119" t="s">
        <v>55</v>
      </c>
      <c r="AJ395" s="119" t="s">
        <v>55</v>
      </c>
      <c r="AK395" s="119" t="s">
        <v>55</v>
      </c>
      <c r="AL395" s="119" t="s">
        <v>55</v>
      </c>
      <c r="AM395" s="119"/>
      <c r="AN395" s="119"/>
      <c r="AO395" s="119" t="s">
        <v>55</v>
      </c>
      <c r="AP395" s="119" t="s">
        <v>55</v>
      </c>
      <c r="AQ395" s="119"/>
      <c r="AR395" s="119" t="s">
        <v>55</v>
      </c>
      <c r="AS395" s="119"/>
      <c r="AT395" s="119" t="s">
        <v>55</v>
      </c>
      <c r="AU395" s="119" t="s">
        <v>55</v>
      </c>
      <c r="AV395" s="119" t="s">
        <v>55</v>
      </c>
      <c r="AW395" s="108"/>
      <c r="AX395" s="108"/>
      <c r="AY395" s="108"/>
      <c r="AZ395" s="108"/>
      <c r="BA395" s="108"/>
      <c r="BB395" s="108"/>
      <c r="BC395" s="108"/>
      <c r="BD395" s="108"/>
      <c r="BE395" s="108"/>
      <c r="BF395" s="108"/>
      <c r="BG395" s="108"/>
      <c r="BH395" s="108"/>
      <c r="BI395" s="108"/>
      <c r="BJ395" s="108"/>
      <c r="BK395" s="108"/>
      <c r="BL395" s="108"/>
      <c r="BM395" s="108"/>
      <c r="BN395" s="108"/>
      <c r="BO395" s="108"/>
      <c r="BP395" s="108"/>
      <c r="BQ395" s="108"/>
      <c r="BR395" s="108"/>
      <c r="BS395" s="108"/>
      <c r="BT395" s="108"/>
      <c r="BU395" s="108"/>
      <c r="BV395" s="108"/>
      <c r="BW395" s="108"/>
      <c r="BX395" s="108"/>
      <c r="BY395" s="108"/>
      <c r="BZ395" s="108"/>
      <c r="CA395" s="108"/>
      <c r="CB395" s="108"/>
      <c r="CC395" s="108"/>
      <c r="CD395" s="108"/>
      <c r="CE395" s="108"/>
      <c r="CF395" s="108"/>
      <c r="CG395" s="108"/>
      <c r="CH395" s="108"/>
      <c r="CI395" s="108"/>
      <c r="CJ395" s="108"/>
      <c r="CK395" s="108"/>
      <c r="CL395" s="108"/>
      <c r="CM395" s="108"/>
      <c r="CN395" s="108"/>
      <c r="CO395" s="108"/>
      <c r="CP395" s="108"/>
      <c r="CQ395" s="108"/>
      <c r="CR395" s="108"/>
      <c r="CS395" s="108"/>
      <c r="CT395" s="108"/>
      <c r="CU395" s="108"/>
      <c r="CV395" s="108"/>
      <c r="CW395" s="108"/>
      <c r="CX395" s="108"/>
      <c r="CY395" s="108"/>
      <c r="CZ395" s="108"/>
      <c r="DA395" s="108"/>
      <c r="DB395" s="108"/>
      <c r="DC395" s="108"/>
      <c r="DD395" s="108"/>
      <c r="DE395" s="108"/>
      <c r="DF395" s="108"/>
      <c r="DG395" s="108"/>
      <c r="DH395" s="108"/>
      <c r="DI395" s="108"/>
      <c r="DJ395" s="108"/>
      <c r="DK395" s="108"/>
      <c r="DL395" s="108"/>
      <c r="DM395" s="108"/>
      <c r="DN395" s="108"/>
      <c r="DO395" s="108"/>
      <c r="DP395" s="108"/>
      <c r="DQ395" s="108"/>
      <c r="DR395" s="108"/>
      <c r="DS395" s="108"/>
      <c r="DT395" s="108"/>
      <c r="DU395" s="108"/>
      <c r="DV395" s="108"/>
      <c r="DW395" s="108"/>
      <c r="DX395" s="108"/>
      <c r="DY395" s="108"/>
      <c r="DZ395" s="108"/>
      <c r="EA395" s="108"/>
      <c r="EB395" s="108"/>
      <c r="EC395" s="108"/>
      <c r="ED395" s="108"/>
      <c r="EE395" s="108"/>
      <c r="EF395" s="108"/>
      <c r="EG395" s="108"/>
      <c r="EH395" s="108"/>
      <c r="EI395" s="108"/>
      <c r="EJ395" s="108"/>
      <c r="EK395" s="108"/>
      <c r="EL395" s="108"/>
      <c r="EM395" s="108"/>
      <c r="EN395" s="108"/>
      <c r="EO395" s="108"/>
      <c r="EP395" s="108"/>
      <c r="EQ395" s="108"/>
      <c r="ER395" s="108"/>
      <c r="ES395" s="108"/>
      <c r="ET395" s="108"/>
      <c r="EU395" s="108"/>
      <c r="EV395" s="108"/>
      <c r="EW395" s="108"/>
      <c r="EX395" s="108"/>
      <c r="EY395" s="108"/>
      <c r="EZ395" s="108"/>
      <c r="FA395" s="108"/>
      <c r="FB395" s="108"/>
      <c r="FC395" s="108"/>
      <c r="FD395" s="108"/>
      <c r="FE395" s="108"/>
      <c r="FF395" s="108"/>
      <c r="FG395" s="108"/>
      <c r="FH395" s="108"/>
      <c r="FI395" s="108"/>
      <c r="FJ395" s="108"/>
      <c r="FK395" s="108"/>
      <c r="FL395" s="108"/>
      <c r="FM395" s="108"/>
      <c r="FN395" s="108"/>
      <c r="FO395" s="108"/>
      <c r="FP395" s="108"/>
      <c r="FQ395" s="108"/>
      <c r="FR395" s="108"/>
      <c r="FS395" s="108"/>
      <c r="FT395" s="108"/>
      <c r="FU395" s="108"/>
      <c r="FV395" s="108"/>
      <c r="FW395" s="108"/>
      <c r="FX395" s="108"/>
      <c r="FY395" s="108"/>
      <c r="FZ395" s="108"/>
      <c r="GA395" s="108"/>
      <c r="GB395" s="108"/>
      <c r="GC395" s="108"/>
      <c r="GD395" s="108"/>
      <c r="GE395" s="108"/>
      <c r="GF395" s="108"/>
      <c r="GG395" s="108"/>
      <c r="GH395" s="108"/>
      <c r="GI395" s="108"/>
      <c r="GJ395" s="108"/>
      <c r="GK395" s="108"/>
      <c r="GL395" s="108"/>
      <c r="GM395" s="108"/>
      <c r="GN395" s="108"/>
      <c r="GO395" s="108"/>
      <c r="GP395" s="108"/>
      <c r="GQ395" s="108"/>
      <c r="GR395" s="108"/>
      <c r="GS395" s="108"/>
      <c r="GT395" s="108"/>
      <c r="GU395" s="108"/>
      <c r="GV395" s="108"/>
      <c r="GW395" s="108"/>
      <c r="GX395" s="108"/>
      <c r="GY395" s="108"/>
      <c r="GZ395" s="108"/>
      <c r="HA395" s="108"/>
      <c r="HB395" s="108"/>
      <c r="HC395" s="108"/>
      <c r="HD395" s="108"/>
      <c r="HE395" s="108"/>
      <c r="HF395" s="108"/>
      <c r="HG395" s="108"/>
      <c r="HH395" s="108"/>
      <c r="HI395" s="108"/>
      <c r="HJ395" s="108"/>
      <c r="HK395" s="108"/>
      <c r="HL395" s="108"/>
      <c r="HM395" s="108"/>
      <c r="HN395" s="108"/>
      <c r="HO395" s="108"/>
      <c r="HP395" s="108"/>
      <c r="HQ395" s="108"/>
      <c r="HR395" s="108"/>
      <c r="HS395" s="108"/>
      <c r="HT395" s="108"/>
      <c r="HU395" s="108"/>
      <c r="HV395" s="108"/>
      <c r="HW395" s="108"/>
      <c r="HX395" s="108"/>
      <c r="HY395" s="108"/>
      <c r="HZ395" s="108"/>
      <c r="IA395" s="108"/>
      <c r="IB395" s="108"/>
      <c r="IC395" s="108"/>
      <c r="ID395" s="108"/>
      <c r="IE395" s="108"/>
      <c r="IF395" s="108"/>
      <c r="IG395" s="108"/>
      <c r="IH395" s="108"/>
      <c r="II395" s="108"/>
      <c r="IJ395" s="108"/>
      <c r="IK395" s="108"/>
      <c r="IL395" s="108"/>
      <c r="IM395" s="108"/>
      <c r="IN395" s="108"/>
      <c r="IO395" s="108"/>
      <c r="IP395" s="108"/>
      <c r="IQ395" s="108"/>
      <c r="IR395" s="108"/>
      <c r="IS395" s="108"/>
      <c r="IT395" s="108"/>
      <c r="IU395" s="108"/>
      <c r="IV395" s="108"/>
      <c r="IW395" s="108"/>
      <c r="IX395" s="108"/>
      <c r="IY395" s="108"/>
      <c r="IZ395" s="108"/>
      <c r="JA395" s="108"/>
      <c r="JB395" s="108"/>
      <c r="JC395" s="108"/>
      <c r="JD395" s="108"/>
      <c r="JE395" s="108"/>
      <c r="JF395" s="108"/>
      <c r="JG395" s="108"/>
      <c r="JH395" s="108"/>
      <c r="JI395" s="108"/>
      <c r="JJ395" s="108"/>
      <c r="JK395" s="108"/>
      <c r="JL395" s="108"/>
      <c r="JM395" s="108"/>
      <c r="JN395" s="108"/>
      <c r="JO395" s="108"/>
      <c r="JP395" s="108"/>
      <c r="JQ395" s="108"/>
      <c r="JR395" s="108"/>
      <c r="JS395" s="108"/>
      <c r="JT395" s="108"/>
      <c r="JU395" s="108"/>
      <c r="JV395" s="108"/>
      <c r="JW395" s="108"/>
      <c r="JX395" s="108"/>
      <c r="JY395" s="108"/>
      <c r="JZ395" s="108"/>
      <c r="KA395" s="108"/>
      <c r="KB395" s="108"/>
      <c r="KC395" s="108"/>
    </row>
    <row r="396" spans="1:289" s="104" customFormat="1" ht="15.75" x14ac:dyDescent="0.25">
      <c r="A396" s="80" t="s">
        <v>439</v>
      </c>
      <c r="B396" s="119">
        <v>8</v>
      </c>
      <c r="C396" s="119" t="s">
        <v>223</v>
      </c>
      <c r="D396" s="118" t="s">
        <v>127</v>
      </c>
      <c r="E396" s="126">
        <v>29454</v>
      </c>
      <c r="F396" s="126">
        <v>8550000000</v>
      </c>
      <c r="G396" s="126">
        <v>31660</v>
      </c>
      <c r="H396" s="113" t="s">
        <v>126</v>
      </c>
      <c r="I396" s="113" t="s">
        <v>173</v>
      </c>
      <c r="J396" s="119">
        <v>0</v>
      </c>
      <c r="K396" s="132">
        <v>59933.941986641643</v>
      </c>
      <c r="L396" s="128">
        <v>75922.524568298701</v>
      </c>
      <c r="M396" s="130">
        <v>29.031589119447357</v>
      </c>
      <c r="N396" s="130">
        <v>36.77634851165417</v>
      </c>
      <c r="O396" s="130"/>
      <c r="P396" s="130"/>
      <c r="Q396" s="119">
        <v>9</v>
      </c>
      <c r="R396" s="119">
        <v>40</v>
      </c>
      <c r="S396" s="119"/>
      <c r="T396" s="119" t="s">
        <v>28</v>
      </c>
      <c r="U396" s="119" t="s">
        <v>55</v>
      </c>
      <c r="V396" s="119" t="s">
        <v>55</v>
      </c>
      <c r="W396" s="119"/>
      <c r="X396" s="119" t="s">
        <v>269</v>
      </c>
      <c r="Y396" s="119" t="s">
        <v>55</v>
      </c>
      <c r="Z396" s="119" t="s">
        <v>32</v>
      </c>
      <c r="AA396" s="119" t="s">
        <v>35</v>
      </c>
      <c r="AB396" s="119"/>
      <c r="AC396" s="119"/>
      <c r="AD396" s="119"/>
      <c r="AE396" s="119"/>
      <c r="AF396" s="119"/>
      <c r="AG396" s="119" t="s">
        <v>55</v>
      </c>
      <c r="AH396" s="119" t="s">
        <v>55</v>
      </c>
      <c r="AI396" s="119" t="s">
        <v>55</v>
      </c>
      <c r="AJ396" s="119" t="s">
        <v>55</v>
      </c>
      <c r="AK396" s="119" t="s">
        <v>55</v>
      </c>
      <c r="AL396" s="119" t="s">
        <v>55</v>
      </c>
      <c r="AM396" s="119"/>
      <c r="AN396" s="119"/>
      <c r="AO396" s="119" t="s">
        <v>55</v>
      </c>
      <c r="AP396" s="119" t="s">
        <v>55</v>
      </c>
      <c r="AQ396" s="119"/>
      <c r="AR396" s="119" t="s">
        <v>55</v>
      </c>
      <c r="AS396" s="119"/>
      <c r="AT396" s="119" t="s">
        <v>55</v>
      </c>
      <c r="AU396" s="119" t="s">
        <v>55</v>
      </c>
      <c r="AV396" s="119" t="s">
        <v>55</v>
      </c>
      <c r="AW396" s="108"/>
      <c r="AX396" s="108"/>
      <c r="AY396" s="108"/>
      <c r="AZ396" s="108"/>
      <c r="BA396" s="108"/>
      <c r="BB396" s="108"/>
      <c r="BC396" s="108"/>
      <c r="BD396" s="108"/>
      <c r="BE396" s="108"/>
      <c r="BF396" s="108"/>
      <c r="BG396" s="108"/>
      <c r="BH396" s="108"/>
      <c r="BI396" s="108"/>
      <c r="BJ396" s="108"/>
      <c r="BK396" s="108"/>
      <c r="BL396" s="108"/>
      <c r="BM396" s="108"/>
      <c r="BN396" s="108"/>
      <c r="BO396" s="108"/>
      <c r="BP396" s="108"/>
      <c r="BQ396" s="108"/>
      <c r="BR396" s="108"/>
      <c r="BS396" s="108"/>
      <c r="BT396" s="108"/>
      <c r="BU396" s="108"/>
      <c r="BV396" s="108"/>
      <c r="BW396" s="108"/>
      <c r="BX396" s="108"/>
      <c r="BY396" s="108"/>
      <c r="BZ396" s="108"/>
      <c r="CA396" s="108"/>
      <c r="CB396" s="108"/>
      <c r="CC396" s="108"/>
      <c r="CD396" s="108"/>
      <c r="CE396" s="108"/>
      <c r="CF396" s="108"/>
      <c r="CG396" s="108"/>
      <c r="CH396" s="108"/>
      <c r="CI396" s="108"/>
      <c r="CJ396" s="108"/>
      <c r="CK396" s="108"/>
      <c r="CL396" s="108"/>
      <c r="CM396" s="108"/>
      <c r="CN396" s="108"/>
      <c r="CO396" s="108"/>
      <c r="CP396" s="108"/>
      <c r="CQ396" s="108"/>
      <c r="CR396" s="108"/>
      <c r="CS396" s="108"/>
      <c r="CT396" s="108"/>
      <c r="CU396" s="108"/>
      <c r="CV396" s="108"/>
      <c r="CW396" s="108"/>
      <c r="CX396" s="108"/>
      <c r="CY396" s="108"/>
      <c r="CZ396" s="108"/>
      <c r="DA396" s="108"/>
      <c r="DB396" s="108"/>
      <c r="DC396" s="108"/>
      <c r="DD396" s="108"/>
      <c r="DE396" s="108"/>
      <c r="DF396" s="108"/>
      <c r="DG396" s="108"/>
      <c r="DH396" s="108"/>
      <c r="DI396" s="108"/>
      <c r="DJ396" s="108"/>
      <c r="DK396" s="108"/>
      <c r="DL396" s="108"/>
      <c r="DM396" s="108"/>
      <c r="DN396" s="108"/>
      <c r="DO396" s="108"/>
      <c r="DP396" s="108"/>
      <c r="DQ396" s="108"/>
      <c r="DR396" s="108"/>
      <c r="DS396" s="108"/>
      <c r="DT396" s="108"/>
      <c r="DU396" s="108"/>
      <c r="DV396" s="108"/>
      <c r="DW396" s="108"/>
      <c r="DX396" s="108"/>
      <c r="DY396" s="108"/>
      <c r="DZ396" s="108"/>
      <c r="EA396" s="108"/>
      <c r="EB396" s="108"/>
      <c r="EC396" s="108"/>
      <c r="ED396" s="108"/>
      <c r="EE396" s="108"/>
      <c r="EF396" s="108"/>
      <c r="EG396" s="108"/>
      <c r="EH396" s="108"/>
      <c r="EI396" s="108"/>
      <c r="EJ396" s="108"/>
      <c r="EK396" s="108"/>
      <c r="EL396" s="108"/>
      <c r="EM396" s="108"/>
      <c r="EN396" s="108"/>
      <c r="EO396" s="108"/>
      <c r="EP396" s="108"/>
      <c r="EQ396" s="108"/>
      <c r="ER396" s="108"/>
      <c r="ES396" s="108"/>
      <c r="ET396" s="108"/>
      <c r="EU396" s="108"/>
      <c r="EV396" s="108"/>
      <c r="EW396" s="108"/>
      <c r="EX396" s="108"/>
      <c r="EY396" s="108"/>
      <c r="EZ396" s="108"/>
      <c r="FA396" s="108"/>
      <c r="FB396" s="108"/>
      <c r="FC396" s="108"/>
      <c r="FD396" s="108"/>
      <c r="FE396" s="108"/>
      <c r="FF396" s="108"/>
      <c r="FG396" s="108"/>
      <c r="FH396" s="108"/>
      <c r="FI396" s="108"/>
      <c r="FJ396" s="108"/>
      <c r="FK396" s="108"/>
      <c r="FL396" s="108"/>
      <c r="FM396" s="108"/>
      <c r="FN396" s="108"/>
      <c r="FO396" s="108"/>
      <c r="FP396" s="108"/>
      <c r="FQ396" s="108"/>
      <c r="FR396" s="108"/>
      <c r="FS396" s="108"/>
      <c r="FT396" s="108"/>
      <c r="FU396" s="108"/>
      <c r="FV396" s="108"/>
      <c r="FW396" s="108"/>
      <c r="FX396" s="108"/>
      <c r="FY396" s="108"/>
      <c r="FZ396" s="108"/>
      <c r="GA396" s="108"/>
      <c r="GB396" s="108"/>
      <c r="GC396" s="108"/>
      <c r="GD396" s="108"/>
      <c r="GE396" s="108"/>
      <c r="GF396" s="108"/>
      <c r="GG396" s="108"/>
      <c r="GH396" s="108"/>
      <c r="GI396" s="108"/>
      <c r="GJ396" s="108"/>
      <c r="GK396" s="108"/>
      <c r="GL396" s="108"/>
      <c r="GM396" s="108"/>
      <c r="GN396" s="108"/>
      <c r="GO396" s="108"/>
      <c r="GP396" s="108"/>
      <c r="GQ396" s="108"/>
      <c r="GR396" s="108"/>
      <c r="GS396" s="108"/>
      <c r="GT396" s="108"/>
      <c r="GU396" s="108"/>
      <c r="GV396" s="108"/>
      <c r="GW396" s="108"/>
      <c r="GX396" s="108"/>
      <c r="GY396" s="108"/>
      <c r="GZ396" s="108"/>
      <c r="HA396" s="108"/>
      <c r="HB396" s="108"/>
      <c r="HC396" s="108"/>
      <c r="HD396" s="108"/>
      <c r="HE396" s="108"/>
      <c r="HF396" s="108"/>
      <c r="HG396" s="108"/>
      <c r="HH396" s="108"/>
      <c r="HI396" s="108"/>
      <c r="HJ396" s="108"/>
      <c r="HK396" s="108"/>
      <c r="HL396" s="108"/>
      <c r="HM396" s="108"/>
      <c r="HN396" s="108"/>
      <c r="HO396" s="108"/>
      <c r="HP396" s="108"/>
      <c r="HQ396" s="108"/>
      <c r="HR396" s="108"/>
      <c r="HS396" s="108"/>
      <c r="HT396" s="108"/>
      <c r="HU396" s="108"/>
      <c r="HV396" s="108"/>
      <c r="HW396" s="108"/>
      <c r="HX396" s="108"/>
      <c r="HY396" s="108"/>
      <c r="HZ396" s="108"/>
      <c r="IA396" s="108"/>
      <c r="IB396" s="108"/>
      <c r="IC396" s="108"/>
      <c r="ID396" s="108"/>
      <c r="IE396" s="108"/>
      <c r="IF396" s="108"/>
      <c r="IG396" s="108"/>
      <c r="IH396" s="108"/>
      <c r="II396" s="108"/>
      <c r="IJ396" s="108"/>
      <c r="IK396" s="108"/>
      <c r="IL396" s="108"/>
      <c r="IM396" s="108"/>
      <c r="IN396" s="108"/>
      <c r="IO396" s="108"/>
      <c r="IP396" s="108"/>
      <c r="IQ396" s="108"/>
      <c r="IR396" s="108"/>
      <c r="IS396" s="108"/>
      <c r="IT396" s="108"/>
      <c r="IU396" s="108"/>
      <c r="IV396" s="108"/>
      <c r="IW396" s="108"/>
      <c r="IX396" s="108"/>
      <c r="IY396" s="108"/>
      <c r="IZ396" s="108"/>
      <c r="JA396" s="108"/>
      <c r="JB396" s="108"/>
      <c r="JC396" s="108"/>
      <c r="JD396" s="108"/>
      <c r="JE396" s="108"/>
      <c r="JF396" s="108"/>
      <c r="JG396" s="108"/>
      <c r="JH396" s="108"/>
      <c r="JI396" s="108"/>
      <c r="JJ396" s="108"/>
      <c r="JK396" s="108"/>
      <c r="JL396" s="108"/>
      <c r="JM396" s="108"/>
      <c r="JN396" s="108"/>
      <c r="JO396" s="108"/>
      <c r="JP396" s="108"/>
      <c r="JQ396" s="108"/>
      <c r="JR396" s="108"/>
      <c r="JS396" s="108"/>
      <c r="JT396" s="108"/>
      <c r="JU396" s="108"/>
      <c r="JV396" s="108"/>
      <c r="JW396" s="108"/>
      <c r="JX396" s="108"/>
      <c r="JY396" s="108"/>
      <c r="JZ396" s="108"/>
      <c r="KA396" s="108"/>
      <c r="KB396" s="108"/>
      <c r="KC396" s="108"/>
    </row>
    <row r="397" spans="1:289" s="104" customFormat="1" ht="15.75" x14ac:dyDescent="0.25">
      <c r="A397" s="80" t="s">
        <v>439</v>
      </c>
      <c r="B397" s="119">
        <v>8</v>
      </c>
      <c r="C397" s="119" t="s">
        <v>223</v>
      </c>
      <c r="D397" s="118" t="s">
        <v>127</v>
      </c>
      <c r="E397" s="126">
        <v>29454</v>
      </c>
      <c r="F397" s="126">
        <v>8550000000</v>
      </c>
      <c r="G397" s="126">
        <v>31660</v>
      </c>
      <c r="H397" s="113" t="s">
        <v>355</v>
      </c>
      <c r="I397" s="113" t="s">
        <v>173</v>
      </c>
      <c r="J397" s="119">
        <v>2</v>
      </c>
      <c r="K397" s="132">
        <v>62930.639085973729</v>
      </c>
      <c r="L397" s="128">
        <v>79718.650796713628</v>
      </c>
      <c r="M397" s="130">
        <v>30.483168575419725</v>
      </c>
      <c r="N397" s="130">
        <v>38.615165937236874</v>
      </c>
      <c r="O397" s="130"/>
      <c r="P397" s="130"/>
      <c r="Q397" s="119">
        <v>9</v>
      </c>
      <c r="R397" s="119">
        <v>40</v>
      </c>
      <c r="S397" s="119"/>
      <c r="T397" s="119" t="s">
        <v>27</v>
      </c>
      <c r="U397" s="119" t="s">
        <v>55</v>
      </c>
      <c r="V397" s="119" t="s">
        <v>55</v>
      </c>
      <c r="W397" s="119"/>
      <c r="X397" s="119" t="s">
        <v>269</v>
      </c>
      <c r="Y397" s="119" t="s">
        <v>55</v>
      </c>
      <c r="Z397" s="119" t="s">
        <v>32</v>
      </c>
      <c r="AA397" s="119" t="s">
        <v>35</v>
      </c>
      <c r="AB397" s="119"/>
      <c r="AC397" s="119"/>
      <c r="AD397" s="119"/>
      <c r="AE397" s="119" t="s">
        <v>55</v>
      </c>
      <c r="AF397" s="119"/>
      <c r="AG397" s="119" t="s">
        <v>55</v>
      </c>
      <c r="AH397" s="119" t="s">
        <v>55</v>
      </c>
      <c r="AI397" s="119" t="s">
        <v>55</v>
      </c>
      <c r="AJ397" s="119" t="s">
        <v>55</v>
      </c>
      <c r="AK397" s="119" t="s">
        <v>55</v>
      </c>
      <c r="AL397" s="119" t="s">
        <v>55</v>
      </c>
      <c r="AM397" s="119"/>
      <c r="AN397" s="119"/>
      <c r="AO397" s="119" t="s">
        <v>55</v>
      </c>
      <c r="AP397" s="119" t="s">
        <v>55</v>
      </c>
      <c r="AQ397" s="119"/>
      <c r="AR397" s="119" t="s">
        <v>55</v>
      </c>
      <c r="AS397" s="119"/>
      <c r="AT397" s="119" t="s">
        <v>55</v>
      </c>
      <c r="AU397" s="119" t="s">
        <v>55</v>
      </c>
      <c r="AV397" s="119" t="s">
        <v>55</v>
      </c>
      <c r="AW397" s="108"/>
      <c r="AX397" s="108"/>
      <c r="AY397" s="108"/>
      <c r="AZ397" s="108"/>
      <c r="BA397" s="108"/>
      <c r="BB397" s="108"/>
      <c r="BC397" s="108"/>
      <c r="BD397" s="108"/>
      <c r="BE397" s="108"/>
      <c r="BF397" s="108"/>
      <c r="BG397" s="108"/>
      <c r="BH397" s="108"/>
      <c r="BI397" s="108"/>
      <c r="BJ397" s="108"/>
      <c r="BK397" s="108"/>
      <c r="BL397" s="108"/>
      <c r="BM397" s="108"/>
      <c r="BN397" s="108"/>
      <c r="BO397" s="108"/>
      <c r="BP397" s="108"/>
      <c r="BQ397" s="108"/>
      <c r="BR397" s="108"/>
      <c r="BS397" s="108"/>
      <c r="BT397" s="108"/>
      <c r="BU397" s="108"/>
      <c r="BV397" s="108"/>
      <c r="BW397" s="108"/>
      <c r="BX397" s="108"/>
      <c r="BY397" s="108"/>
      <c r="BZ397" s="108"/>
      <c r="CA397" s="108"/>
      <c r="CB397" s="108"/>
      <c r="CC397" s="108"/>
      <c r="CD397" s="108"/>
      <c r="CE397" s="108"/>
      <c r="CF397" s="108"/>
      <c r="CG397" s="108"/>
      <c r="CH397" s="108"/>
      <c r="CI397" s="108"/>
      <c r="CJ397" s="108"/>
      <c r="CK397" s="108"/>
      <c r="CL397" s="108"/>
      <c r="CM397" s="108"/>
      <c r="CN397" s="108"/>
      <c r="CO397" s="108"/>
      <c r="CP397" s="108"/>
      <c r="CQ397" s="108"/>
      <c r="CR397" s="108"/>
      <c r="CS397" s="108"/>
      <c r="CT397" s="108"/>
      <c r="CU397" s="108"/>
      <c r="CV397" s="108"/>
      <c r="CW397" s="108"/>
      <c r="CX397" s="108"/>
      <c r="CY397" s="108"/>
      <c r="CZ397" s="108"/>
      <c r="DA397" s="108"/>
      <c r="DB397" s="108"/>
      <c r="DC397" s="108"/>
      <c r="DD397" s="108"/>
      <c r="DE397" s="108"/>
      <c r="DF397" s="108"/>
      <c r="DG397" s="108"/>
      <c r="DH397" s="108"/>
      <c r="DI397" s="108"/>
      <c r="DJ397" s="108"/>
      <c r="DK397" s="108"/>
      <c r="DL397" s="108"/>
      <c r="DM397" s="108"/>
      <c r="DN397" s="108"/>
      <c r="DO397" s="108"/>
      <c r="DP397" s="108"/>
      <c r="DQ397" s="108"/>
      <c r="DR397" s="108"/>
      <c r="DS397" s="108"/>
      <c r="DT397" s="108"/>
      <c r="DU397" s="108"/>
      <c r="DV397" s="108"/>
      <c r="DW397" s="108"/>
      <c r="DX397" s="108"/>
      <c r="DY397" s="108"/>
      <c r="DZ397" s="108"/>
      <c r="EA397" s="108"/>
      <c r="EB397" s="108"/>
      <c r="EC397" s="108"/>
      <c r="ED397" s="108"/>
      <c r="EE397" s="108"/>
      <c r="EF397" s="108"/>
      <c r="EG397" s="108"/>
      <c r="EH397" s="108"/>
      <c r="EI397" s="108"/>
      <c r="EJ397" s="108"/>
      <c r="EK397" s="108"/>
      <c r="EL397" s="108"/>
      <c r="EM397" s="108"/>
      <c r="EN397" s="108"/>
      <c r="EO397" s="108"/>
      <c r="EP397" s="108"/>
      <c r="EQ397" s="108"/>
      <c r="ER397" s="108"/>
      <c r="ES397" s="108"/>
      <c r="ET397" s="108"/>
      <c r="EU397" s="108"/>
      <c r="EV397" s="108"/>
      <c r="EW397" s="108"/>
      <c r="EX397" s="108"/>
      <c r="EY397" s="108"/>
      <c r="EZ397" s="108"/>
      <c r="FA397" s="108"/>
      <c r="FB397" s="108"/>
      <c r="FC397" s="108"/>
      <c r="FD397" s="108"/>
      <c r="FE397" s="108"/>
      <c r="FF397" s="108"/>
      <c r="FG397" s="108"/>
      <c r="FH397" s="108"/>
      <c r="FI397" s="108"/>
      <c r="FJ397" s="108"/>
      <c r="FK397" s="108"/>
      <c r="FL397" s="108"/>
      <c r="FM397" s="108"/>
      <c r="FN397" s="108"/>
      <c r="FO397" s="108"/>
      <c r="FP397" s="108"/>
      <c r="FQ397" s="108"/>
      <c r="FR397" s="108"/>
      <c r="FS397" s="108"/>
      <c r="FT397" s="108"/>
      <c r="FU397" s="108"/>
      <c r="FV397" s="108"/>
      <c r="FW397" s="108"/>
      <c r="FX397" s="108"/>
      <c r="FY397" s="108"/>
      <c r="FZ397" s="108"/>
      <c r="GA397" s="108"/>
      <c r="GB397" s="108"/>
      <c r="GC397" s="108"/>
      <c r="GD397" s="108"/>
      <c r="GE397" s="108"/>
      <c r="GF397" s="108"/>
      <c r="GG397" s="108"/>
      <c r="GH397" s="108"/>
      <c r="GI397" s="108"/>
      <c r="GJ397" s="108"/>
      <c r="GK397" s="108"/>
      <c r="GL397" s="108"/>
      <c r="GM397" s="108"/>
      <c r="GN397" s="108"/>
      <c r="GO397" s="108"/>
      <c r="GP397" s="108"/>
      <c r="GQ397" s="108"/>
      <c r="GR397" s="108"/>
      <c r="GS397" s="108"/>
      <c r="GT397" s="108"/>
      <c r="GU397" s="108"/>
      <c r="GV397" s="108"/>
      <c r="GW397" s="108"/>
      <c r="GX397" s="108"/>
      <c r="GY397" s="108"/>
      <c r="GZ397" s="108"/>
      <c r="HA397" s="108"/>
      <c r="HB397" s="108"/>
      <c r="HC397" s="108"/>
      <c r="HD397" s="108"/>
      <c r="HE397" s="108"/>
      <c r="HF397" s="108"/>
      <c r="HG397" s="108"/>
      <c r="HH397" s="108"/>
      <c r="HI397" s="108"/>
      <c r="HJ397" s="108"/>
      <c r="HK397" s="108"/>
      <c r="HL397" s="108"/>
      <c r="HM397" s="108"/>
      <c r="HN397" s="108"/>
      <c r="HO397" s="108"/>
      <c r="HP397" s="108"/>
      <c r="HQ397" s="108"/>
      <c r="HR397" s="108"/>
      <c r="HS397" s="108"/>
      <c r="HT397" s="108"/>
      <c r="HU397" s="108"/>
      <c r="HV397" s="108"/>
      <c r="HW397" s="108"/>
      <c r="HX397" s="108"/>
      <c r="HY397" s="108"/>
      <c r="HZ397" s="108"/>
      <c r="IA397" s="108"/>
      <c r="IB397" s="108"/>
      <c r="IC397" s="108"/>
      <c r="ID397" s="108"/>
      <c r="IE397" s="108"/>
      <c r="IF397" s="108"/>
      <c r="IG397" s="108"/>
      <c r="IH397" s="108"/>
      <c r="II397" s="108"/>
      <c r="IJ397" s="108"/>
      <c r="IK397" s="108"/>
      <c r="IL397" s="108"/>
      <c r="IM397" s="108"/>
      <c r="IN397" s="108"/>
      <c r="IO397" s="108"/>
      <c r="IP397" s="108"/>
      <c r="IQ397" s="108"/>
      <c r="IR397" s="108"/>
      <c r="IS397" s="108"/>
      <c r="IT397" s="108"/>
      <c r="IU397" s="108"/>
      <c r="IV397" s="108"/>
      <c r="IW397" s="108"/>
      <c r="IX397" s="108"/>
      <c r="IY397" s="108"/>
      <c r="IZ397" s="108"/>
      <c r="JA397" s="108"/>
      <c r="JB397" s="108"/>
      <c r="JC397" s="108"/>
      <c r="JD397" s="108"/>
      <c r="JE397" s="108"/>
      <c r="JF397" s="108"/>
      <c r="JG397" s="108"/>
      <c r="JH397" s="108"/>
      <c r="JI397" s="108"/>
      <c r="JJ397" s="108"/>
      <c r="JK397" s="108"/>
      <c r="JL397" s="108"/>
      <c r="JM397" s="108"/>
      <c r="JN397" s="108"/>
      <c r="JO397" s="108"/>
      <c r="JP397" s="108"/>
      <c r="JQ397" s="108"/>
      <c r="JR397" s="108"/>
      <c r="JS397" s="108"/>
      <c r="JT397" s="108"/>
      <c r="JU397" s="108"/>
      <c r="JV397" s="108"/>
      <c r="JW397" s="108"/>
      <c r="JX397" s="108"/>
      <c r="JY397" s="108"/>
      <c r="JZ397" s="108"/>
      <c r="KA397" s="108"/>
      <c r="KB397" s="108"/>
      <c r="KC397" s="108"/>
    </row>
    <row r="398" spans="1:289" ht="15.75" x14ac:dyDescent="0.25">
      <c r="A398" s="81">
        <v>2024</v>
      </c>
      <c r="B398" s="165">
        <v>8</v>
      </c>
      <c r="C398" s="165" t="s">
        <v>223</v>
      </c>
      <c r="D398" s="187" t="s">
        <v>216</v>
      </c>
      <c r="E398" s="197">
        <v>4053</v>
      </c>
      <c r="F398" s="197">
        <v>1137267700</v>
      </c>
      <c r="G398" s="197">
        <v>4005</v>
      </c>
      <c r="H398" s="167" t="s">
        <v>0</v>
      </c>
      <c r="I398" s="167" t="s">
        <v>177</v>
      </c>
      <c r="J398" s="165">
        <v>1</v>
      </c>
      <c r="K398" s="207">
        <v>73819</v>
      </c>
      <c r="L398" s="199">
        <v>95950</v>
      </c>
      <c r="M398" s="204">
        <v>35.49</v>
      </c>
      <c r="N398" s="204">
        <v>46.13</v>
      </c>
      <c r="O398" s="205"/>
      <c r="P398" s="205"/>
      <c r="Q398" s="190">
        <v>9</v>
      </c>
      <c r="R398" s="190">
        <v>40</v>
      </c>
      <c r="S398" s="190"/>
      <c r="T398" s="190" t="s">
        <v>27</v>
      </c>
      <c r="U398" s="190" t="s">
        <v>55</v>
      </c>
      <c r="V398" s="190" t="s">
        <v>55</v>
      </c>
      <c r="W398" s="190"/>
      <c r="X398" s="190" t="s">
        <v>269</v>
      </c>
      <c r="Y398" s="190" t="s">
        <v>55</v>
      </c>
      <c r="Z398" s="190"/>
      <c r="AA398" s="190" t="s">
        <v>35</v>
      </c>
      <c r="AB398" s="190"/>
      <c r="AC398" s="190" t="s">
        <v>55</v>
      </c>
      <c r="AD398" s="190"/>
      <c r="AE398" s="190" t="s">
        <v>55</v>
      </c>
      <c r="AF398" s="190"/>
      <c r="AG398" s="190" t="s">
        <v>55</v>
      </c>
      <c r="AH398" s="190" t="s">
        <v>55</v>
      </c>
      <c r="AI398" s="190" t="s">
        <v>55</v>
      </c>
      <c r="AJ398" s="190" t="s">
        <v>55</v>
      </c>
      <c r="AK398" s="190" t="s">
        <v>55</v>
      </c>
      <c r="AL398" s="190" t="s">
        <v>55</v>
      </c>
      <c r="AM398" s="190"/>
      <c r="AN398" s="190"/>
      <c r="AO398" s="190" t="s">
        <v>55</v>
      </c>
      <c r="AP398" s="190" t="s">
        <v>55</v>
      </c>
      <c r="AQ398" s="190" t="s">
        <v>55</v>
      </c>
      <c r="AR398" s="190" t="s">
        <v>55</v>
      </c>
      <c r="AS398" s="190"/>
      <c r="AT398" s="190" t="s">
        <v>55</v>
      </c>
      <c r="AU398" s="190" t="s">
        <v>55</v>
      </c>
      <c r="AV398" s="190" t="s">
        <v>55</v>
      </c>
      <c r="AW398" s="163"/>
      <c r="AX398" s="163"/>
      <c r="AY398" s="163"/>
      <c r="AZ398" s="163"/>
      <c r="BA398" s="163"/>
      <c r="BB398" s="163"/>
      <c r="BC398" s="163"/>
      <c r="BD398" s="163"/>
      <c r="BE398" s="163"/>
      <c r="BF398" s="163"/>
      <c r="BG398" s="163"/>
      <c r="BH398" s="163"/>
      <c r="BI398" s="163"/>
      <c r="BJ398" s="163"/>
      <c r="BK398" s="163"/>
      <c r="BL398" s="163"/>
      <c r="BM398" s="163"/>
      <c r="BN398" s="163"/>
      <c r="BO398" s="163"/>
      <c r="BP398" s="163"/>
      <c r="BQ398" s="163"/>
      <c r="BR398" s="163"/>
      <c r="BS398" s="163"/>
      <c r="BT398" s="163"/>
      <c r="BU398" s="163"/>
      <c r="BV398" s="163"/>
      <c r="BW398" s="163"/>
      <c r="BX398" s="163"/>
      <c r="BY398" s="163"/>
      <c r="BZ398" s="163"/>
      <c r="CA398" s="163"/>
      <c r="CB398" s="163"/>
      <c r="CC398" s="163"/>
      <c r="CD398" s="163"/>
      <c r="CE398" s="163"/>
      <c r="CF398" s="163"/>
      <c r="CG398" s="163"/>
      <c r="CH398" s="163"/>
      <c r="CI398" s="163"/>
      <c r="CJ398" s="163"/>
      <c r="CK398" s="163"/>
      <c r="CL398" s="163"/>
      <c r="CM398" s="163"/>
      <c r="CN398" s="163"/>
      <c r="CO398" s="163"/>
      <c r="CP398" s="163"/>
      <c r="CQ398" s="163"/>
      <c r="CR398" s="163"/>
      <c r="CS398" s="163"/>
      <c r="CT398" s="163"/>
      <c r="CU398" s="163"/>
      <c r="CV398" s="163"/>
      <c r="CW398" s="163"/>
      <c r="CX398" s="163"/>
      <c r="CY398" s="163"/>
      <c r="CZ398" s="163"/>
      <c r="DA398" s="163"/>
      <c r="DB398" s="163"/>
      <c r="DC398" s="163"/>
      <c r="DD398" s="163"/>
      <c r="DE398" s="163"/>
      <c r="DF398" s="163"/>
      <c r="DG398" s="163"/>
      <c r="DH398" s="163"/>
      <c r="DI398" s="163"/>
      <c r="DJ398" s="163"/>
      <c r="DK398" s="163"/>
      <c r="DL398" s="163"/>
      <c r="DM398" s="163"/>
      <c r="DN398" s="163"/>
      <c r="DO398" s="163"/>
      <c r="DP398" s="163"/>
      <c r="DQ398" s="163"/>
      <c r="DR398" s="163"/>
      <c r="DS398" s="163"/>
      <c r="DT398" s="163"/>
      <c r="DU398" s="163"/>
      <c r="DV398" s="163"/>
      <c r="DW398" s="163"/>
      <c r="DX398" s="163"/>
      <c r="DY398" s="163"/>
      <c r="DZ398" s="163"/>
      <c r="EA398" s="163"/>
      <c r="EB398" s="163"/>
      <c r="EC398" s="163"/>
      <c r="ED398" s="163"/>
      <c r="EE398" s="163"/>
      <c r="EF398" s="163"/>
      <c r="EG398" s="163"/>
      <c r="EH398" s="163"/>
      <c r="EI398" s="163"/>
      <c r="EJ398" s="163"/>
      <c r="EK398" s="163"/>
      <c r="EL398" s="163"/>
      <c r="EM398" s="163"/>
      <c r="EN398" s="163"/>
      <c r="EO398" s="163"/>
      <c r="EP398" s="163"/>
      <c r="EQ398" s="163"/>
      <c r="ER398" s="163"/>
      <c r="ES398" s="163"/>
      <c r="ET398" s="163"/>
      <c r="EU398" s="163"/>
      <c r="EV398" s="163"/>
      <c r="EW398" s="163"/>
      <c r="EX398" s="163"/>
      <c r="EY398" s="163"/>
      <c r="EZ398" s="163"/>
      <c r="FA398" s="163"/>
      <c r="FB398" s="163"/>
      <c r="FC398" s="163"/>
      <c r="FD398" s="163"/>
      <c r="FE398" s="163"/>
      <c r="FF398" s="163"/>
      <c r="FG398" s="163"/>
      <c r="FH398" s="163"/>
      <c r="FI398" s="163"/>
      <c r="FJ398" s="163"/>
      <c r="FK398" s="163"/>
      <c r="FL398" s="163"/>
      <c r="FM398" s="163"/>
      <c r="FN398" s="163"/>
      <c r="FO398" s="163"/>
      <c r="FP398" s="163"/>
      <c r="FQ398" s="163"/>
      <c r="FR398" s="163"/>
      <c r="FS398" s="163"/>
      <c r="FT398" s="163"/>
      <c r="FU398" s="163"/>
      <c r="FV398" s="163"/>
      <c r="FW398" s="163"/>
      <c r="FX398" s="163"/>
      <c r="FY398" s="163"/>
      <c r="FZ398" s="163"/>
      <c r="GA398" s="163"/>
      <c r="GB398" s="163"/>
      <c r="GC398" s="163"/>
      <c r="GD398" s="163"/>
      <c r="GE398" s="163"/>
      <c r="GF398" s="163"/>
      <c r="GG398" s="163"/>
      <c r="GH398" s="163"/>
      <c r="GI398" s="163"/>
      <c r="GJ398" s="163"/>
      <c r="GK398" s="163"/>
      <c r="GL398" s="163"/>
      <c r="GM398" s="163"/>
      <c r="GN398" s="163"/>
      <c r="GO398" s="163"/>
      <c r="GP398" s="163"/>
      <c r="GQ398" s="163"/>
      <c r="GR398" s="163"/>
      <c r="GS398" s="163"/>
      <c r="GT398" s="163"/>
      <c r="GU398" s="163"/>
      <c r="GV398" s="163"/>
      <c r="GW398" s="163"/>
      <c r="GX398" s="163"/>
      <c r="GY398" s="163"/>
      <c r="GZ398" s="163"/>
      <c r="HA398" s="163"/>
      <c r="HB398" s="163"/>
      <c r="HC398" s="163"/>
      <c r="HD398" s="163"/>
      <c r="HE398" s="163"/>
      <c r="HF398" s="163"/>
      <c r="HG398" s="163"/>
      <c r="HH398" s="163"/>
      <c r="HI398" s="163"/>
      <c r="HJ398" s="163"/>
      <c r="HK398" s="163"/>
      <c r="HL398" s="163"/>
      <c r="HM398" s="163"/>
      <c r="HN398" s="163"/>
      <c r="HO398" s="163"/>
      <c r="HP398" s="163"/>
      <c r="HQ398" s="163"/>
      <c r="HR398" s="163"/>
      <c r="HS398" s="163"/>
      <c r="HT398" s="163"/>
      <c r="HU398" s="163"/>
      <c r="HV398" s="163"/>
      <c r="HW398" s="163"/>
      <c r="HX398" s="163"/>
      <c r="HY398" s="163"/>
      <c r="HZ398" s="163"/>
      <c r="IA398" s="163"/>
      <c r="IB398" s="163"/>
      <c r="IC398" s="163"/>
      <c r="ID398" s="163"/>
      <c r="IE398" s="163"/>
      <c r="IF398" s="163"/>
      <c r="IG398" s="163"/>
      <c r="IH398" s="163"/>
      <c r="II398" s="163"/>
      <c r="IJ398" s="163"/>
      <c r="IK398" s="163"/>
      <c r="IL398" s="163"/>
      <c r="IM398" s="163"/>
      <c r="IN398" s="163"/>
      <c r="IO398" s="163"/>
      <c r="IP398" s="163"/>
      <c r="IQ398" s="163"/>
      <c r="IR398" s="163"/>
      <c r="IS398" s="163"/>
      <c r="IT398" s="163"/>
      <c r="IU398" s="163"/>
      <c r="IV398" s="163"/>
      <c r="IW398" s="163"/>
      <c r="IX398" s="163"/>
      <c r="IY398" s="163"/>
      <c r="IZ398" s="163"/>
      <c r="JA398" s="163"/>
      <c r="JB398" s="163"/>
      <c r="JC398" s="163"/>
      <c r="JD398" s="163"/>
      <c r="JE398" s="163"/>
      <c r="JF398" s="163"/>
      <c r="JG398" s="163"/>
      <c r="JH398" s="163"/>
      <c r="JI398" s="163"/>
      <c r="JJ398" s="163"/>
      <c r="JK398" s="163"/>
      <c r="JL398" s="163"/>
      <c r="JM398" s="163"/>
      <c r="JN398" s="163"/>
      <c r="JO398" s="163"/>
      <c r="JP398" s="163"/>
      <c r="JQ398" s="163"/>
      <c r="JR398" s="163"/>
      <c r="JS398" s="163"/>
      <c r="JT398" s="163"/>
      <c r="JU398" s="163"/>
      <c r="JV398" s="163"/>
      <c r="JW398" s="163"/>
      <c r="JX398" s="163"/>
      <c r="JY398" s="163"/>
      <c r="JZ398" s="163"/>
      <c r="KA398" s="163"/>
      <c r="KB398" s="163"/>
      <c r="KC398" s="163"/>
    </row>
    <row r="399" spans="1:289" s="162" customFormat="1" ht="15.75" x14ac:dyDescent="0.25">
      <c r="A399" s="80" t="s">
        <v>439</v>
      </c>
      <c r="B399" s="195">
        <v>8</v>
      </c>
      <c r="C399" s="165" t="s">
        <v>223</v>
      </c>
      <c r="D399" s="187" t="s">
        <v>217</v>
      </c>
      <c r="E399" s="197">
        <v>14950</v>
      </c>
      <c r="F399" s="197">
        <v>2318988300</v>
      </c>
      <c r="G399" s="197">
        <v>15300</v>
      </c>
      <c r="H399" s="167" t="s">
        <v>54</v>
      </c>
      <c r="I399" s="167" t="s">
        <v>176</v>
      </c>
      <c r="J399" s="170">
        <v>1</v>
      </c>
      <c r="K399" s="186">
        <v>48500</v>
      </c>
      <c r="L399" s="173">
        <v>59100</v>
      </c>
      <c r="M399" s="193">
        <v>23.3</v>
      </c>
      <c r="N399" s="193">
        <v>28.42</v>
      </c>
      <c r="O399" s="204"/>
      <c r="P399" s="204"/>
      <c r="Q399" s="165">
        <v>7</v>
      </c>
      <c r="R399" s="165">
        <v>40</v>
      </c>
      <c r="S399" s="165" t="s">
        <v>56</v>
      </c>
      <c r="T399" s="168" t="s">
        <v>70</v>
      </c>
      <c r="U399" s="165" t="s">
        <v>56</v>
      </c>
      <c r="V399" s="165" t="s">
        <v>55</v>
      </c>
      <c r="W399" s="165" t="s">
        <v>56</v>
      </c>
      <c r="X399" s="165"/>
      <c r="Y399" s="165" t="s">
        <v>55</v>
      </c>
      <c r="Z399" s="165"/>
      <c r="AA399" s="165" t="s">
        <v>35</v>
      </c>
      <c r="AB399" s="165"/>
      <c r="AC399" s="165"/>
      <c r="AD399" s="165"/>
      <c r="AE399" s="165"/>
      <c r="AF399" s="165"/>
      <c r="AG399" s="165"/>
      <c r="AH399" s="165"/>
      <c r="AI399" s="165"/>
      <c r="AJ399" s="165"/>
      <c r="AK399" s="165"/>
      <c r="AL399" s="165"/>
      <c r="AM399" s="165"/>
      <c r="AN399" s="165"/>
      <c r="AO399" s="165" t="s">
        <v>55</v>
      </c>
      <c r="AP399" s="165" t="s">
        <v>55</v>
      </c>
      <c r="AQ399" s="165"/>
      <c r="AR399" s="165" t="s">
        <v>55</v>
      </c>
      <c r="AS399" s="165"/>
      <c r="AT399" s="165"/>
      <c r="AU399" s="165" t="s">
        <v>55</v>
      </c>
      <c r="AV399" s="165" t="s">
        <v>55</v>
      </c>
      <c r="AW399" s="166"/>
      <c r="AX399" s="166"/>
      <c r="AY399" s="166"/>
      <c r="AZ399" s="166"/>
      <c r="BA399" s="166"/>
    </row>
    <row r="400" spans="1:289" s="162" customFormat="1" ht="15.75" x14ac:dyDescent="0.25">
      <c r="A400" s="80" t="s">
        <v>439</v>
      </c>
      <c r="B400" s="195">
        <v>8</v>
      </c>
      <c r="C400" s="165" t="s">
        <v>223</v>
      </c>
      <c r="D400" s="187" t="s">
        <v>217</v>
      </c>
      <c r="E400" s="197">
        <v>14950</v>
      </c>
      <c r="F400" s="197">
        <v>2318988300</v>
      </c>
      <c r="G400" s="197"/>
      <c r="H400" s="167" t="s">
        <v>88</v>
      </c>
      <c r="I400" s="167" t="s">
        <v>173</v>
      </c>
      <c r="J400" s="170">
        <v>0</v>
      </c>
      <c r="K400" s="186">
        <v>48500</v>
      </c>
      <c r="L400" s="173">
        <v>59100</v>
      </c>
      <c r="M400" s="193">
        <v>23.3</v>
      </c>
      <c r="N400" s="193">
        <v>28.42</v>
      </c>
      <c r="O400" s="193"/>
      <c r="P400" s="193"/>
      <c r="Q400" s="165">
        <v>7</v>
      </c>
      <c r="R400" s="165">
        <v>40</v>
      </c>
      <c r="S400" s="165" t="s">
        <v>55</v>
      </c>
      <c r="T400" s="168" t="s">
        <v>70</v>
      </c>
      <c r="U400" s="165" t="s">
        <v>56</v>
      </c>
      <c r="V400" s="165" t="s">
        <v>55</v>
      </c>
      <c r="W400" s="165" t="s">
        <v>55</v>
      </c>
      <c r="X400" s="165"/>
      <c r="Y400" s="165" t="s">
        <v>55</v>
      </c>
      <c r="Z400" s="165" t="s">
        <v>38</v>
      </c>
      <c r="AA400" s="165" t="s">
        <v>35</v>
      </c>
      <c r="AB400" s="165"/>
      <c r="AC400" s="165"/>
      <c r="AD400" s="165"/>
      <c r="AE400" s="165"/>
      <c r="AF400" s="165"/>
      <c r="AG400" s="165"/>
      <c r="AH400" s="165"/>
      <c r="AI400" s="165"/>
      <c r="AJ400" s="165"/>
      <c r="AK400" s="165"/>
      <c r="AL400" s="165"/>
      <c r="AM400" s="165"/>
      <c r="AN400" s="165"/>
      <c r="AO400" s="165" t="s">
        <v>55</v>
      </c>
      <c r="AP400" s="165"/>
      <c r="AQ400" s="165"/>
      <c r="AR400" s="165" t="s">
        <v>55</v>
      </c>
      <c r="AS400" s="165"/>
      <c r="AT400" s="165"/>
      <c r="AU400" s="165" t="s">
        <v>55</v>
      </c>
      <c r="AV400" s="165" t="s">
        <v>55</v>
      </c>
    </row>
    <row r="401" spans="1:48" s="162" customFormat="1" ht="15.75" x14ac:dyDescent="0.25">
      <c r="A401" s="80" t="s">
        <v>439</v>
      </c>
      <c r="B401" s="195">
        <v>8</v>
      </c>
      <c r="C401" s="165" t="s">
        <v>223</v>
      </c>
      <c r="D401" s="187" t="s">
        <v>217</v>
      </c>
      <c r="E401" s="197">
        <v>14950</v>
      </c>
      <c r="F401" s="197">
        <v>2318988300</v>
      </c>
      <c r="G401" s="197">
        <v>16200</v>
      </c>
      <c r="H401" s="167" t="s">
        <v>310</v>
      </c>
      <c r="I401" s="167" t="s">
        <v>173</v>
      </c>
      <c r="J401" s="170">
        <v>1</v>
      </c>
      <c r="K401" s="186">
        <v>56300</v>
      </c>
      <c r="L401" s="173">
        <v>69100</v>
      </c>
      <c r="M401" s="193">
        <v>27.08</v>
      </c>
      <c r="N401" s="193">
        <v>33.24</v>
      </c>
      <c r="O401" s="193"/>
      <c r="P401" s="193"/>
      <c r="Q401" s="165">
        <v>7</v>
      </c>
      <c r="R401" s="165">
        <v>40</v>
      </c>
      <c r="S401" s="165" t="s">
        <v>55</v>
      </c>
      <c r="T401" s="168" t="s">
        <v>29</v>
      </c>
      <c r="U401" s="165" t="s">
        <v>56</v>
      </c>
      <c r="V401" s="165" t="s">
        <v>55</v>
      </c>
      <c r="W401" s="165" t="s">
        <v>55</v>
      </c>
      <c r="X401" s="165"/>
      <c r="Y401" s="165" t="s">
        <v>55</v>
      </c>
      <c r="Z401" s="165"/>
      <c r="AA401" s="165" t="s">
        <v>35</v>
      </c>
      <c r="AB401" s="165"/>
      <c r="AC401" s="165"/>
      <c r="AD401" s="165"/>
      <c r="AE401" s="165"/>
      <c r="AF401" s="165"/>
      <c r="AG401" s="165" t="s">
        <v>38</v>
      </c>
      <c r="AH401" s="165" t="s">
        <v>55</v>
      </c>
      <c r="AI401" s="165" t="s">
        <v>55</v>
      </c>
      <c r="AJ401" s="165" t="s">
        <v>55</v>
      </c>
      <c r="AK401" s="165" t="s">
        <v>55</v>
      </c>
      <c r="AL401" s="165"/>
      <c r="AM401" s="165" t="s">
        <v>55</v>
      </c>
      <c r="AN401" s="165" t="s">
        <v>55</v>
      </c>
      <c r="AO401" s="165" t="s">
        <v>55</v>
      </c>
      <c r="AP401" s="165"/>
      <c r="AQ401" s="165" t="s">
        <v>55</v>
      </c>
      <c r="AR401" s="165" t="s">
        <v>55</v>
      </c>
      <c r="AS401" s="165"/>
      <c r="AT401" s="165"/>
      <c r="AU401" s="165" t="s">
        <v>55</v>
      </c>
      <c r="AV401" s="165" t="s">
        <v>55</v>
      </c>
    </row>
    <row r="402" spans="1:48" s="162" customFormat="1" ht="15.75" x14ac:dyDescent="0.25">
      <c r="A402" s="80" t="s">
        <v>439</v>
      </c>
      <c r="B402" s="195">
        <v>8</v>
      </c>
      <c r="C402" s="165" t="s">
        <v>223</v>
      </c>
      <c r="D402" s="187" t="s">
        <v>217</v>
      </c>
      <c r="E402" s="197">
        <v>14950</v>
      </c>
      <c r="F402" s="197">
        <v>2318988300</v>
      </c>
      <c r="G402" s="197">
        <v>16200</v>
      </c>
      <c r="H402" s="167" t="s">
        <v>340</v>
      </c>
      <c r="I402" s="167" t="s">
        <v>173</v>
      </c>
      <c r="J402" s="170">
        <v>3</v>
      </c>
      <c r="K402" s="186">
        <v>60800</v>
      </c>
      <c r="L402" s="173">
        <v>81300</v>
      </c>
      <c r="M402" s="193">
        <v>29.23</v>
      </c>
      <c r="N402" s="193">
        <v>39.07</v>
      </c>
      <c r="O402" s="193"/>
      <c r="P402" s="193"/>
      <c r="Q402" s="165">
        <v>14</v>
      </c>
      <c r="R402" s="165">
        <v>40</v>
      </c>
      <c r="S402" s="165" t="s">
        <v>55</v>
      </c>
      <c r="T402" s="168" t="s">
        <v>28</v>
      </c>
      <c r="U402" s="165" t="s">
        <v>56</v>
      </c>
      <c r="V402" s="165" t="s">
        <v>55</v>
      </c>
      <c r="W402" s="165" t="s">
        <v>55</v>
      </c>
      <c r="X402" s="165"/>
      <c r="Y402" s="165" t="s">
        <v>55</v>
      </c>
      <c r="Z402" s="165"/>
      <c r="AA402" s="165" t="s">
        <v>35</v>
      </c>
      <c r="AB402" s="165"/>
      <c r="AC402" s="165"/>
      <c r="AD402" s="165"/>
      <c r="AE402" s="165" t="s">
        <v>55</v>
      </c>
      <c r="AF402" s="165"/>
      <c r="AG402" s="165" t="s">
        <v>55</v>
      </c>
      <c r="AH402" s="165" t="s">
        <v>55</v>
      </c>
      <c r="AI402" s="165" t="s">
        <v>55</v>
      </c>
      <c r="AJ402" s="165" t="s">
        <v>55</v>
      </c>
      <c r="AK402" s="165" t="s">
        <v>55</v>
      </c>
      <c r="AL402" s="165"/>
      <c r="AM402" s="165" t="s">
        <v>55</v>
      </c>
      <c r="AN402" s="165" t="s">
        <v>55</v>
      </c>
      <c r="AO402" s="165" t="s">
        <v>55</v>
      </c>
      <c r="AP402" s="165"/>
      <c r="AQ402" s="165" t="s">
        <v>55</v>
      </c>
      <c r="AR402" s="165" t="s">
        <v>55</v>
      </c>
      <c r="AS402" s="165"/>
      <c r="AT402" s="165" t="s">
        <v>55</v>
      </c>
      <c r="AU402" s="165" t="s">
        <v>55</v>
      </c>
      <c r="AV402" s="165" t="s">
        <v>55</v>
      </c>
    </row>
    <row r="403" spans="1:48" s="162" customFormat="1" ht="15.75" x14ac:dyDescent="0.25">
      <c r="A403" s="80" t="s">
        <v>439</v>
      </c>
      <c r="B403" s="195">
        <v>8</v>
      </c>
      <c r="C403" s="165" t="s">
        <v>223</v>
      </c>
      <c r="D403" s="187" t="s">
        <v>217</v>
      </c>
      <c r="E403" s="197">
        <v>14950</v>
      </c>
      <c r="F403" s="197">
        <v>2318988300</v>
      </c>
      <c r="G403" s="197">
        <v>16200</v>
      </c>
      <c r="H403" s="167" t="s">
        <v>0</v>
      </c>
      <c r="I403" s="167" t="s">
        <v>177</v>
      </c>
      <c r="J403" s="170">
        <v>1</v>
      </c>
      <c r="K403" s="194">
        <v>93000</v>
      </c>
      <c r="L403" s="173">
        <v>113800</v>
      </c>
      <c r="M403" s="216">
        <v>44.69</v>
      </c>
      <c r="N403" s="193">
        <v>54.71</v>
      </c>
      <c r="O403" s="193"/>
      <c r="P403" s="193"/>
      <c r="Q403" s="165">
        <v>7</v>
      </c>
      <c r="R403" s="165">
        <v>40</v>
      </c>
      <c r="S403" s="165" t="s">
        <v>55</v>
      </c>
      <c r="T403" s="168" t="s">
        <v>27</v>
      </c>
      <c r="U403" s="165" t="s">
        <v>56</v>
      </c>
      <c r="V403" s="165" t="s">
        <v>55</v>
      </c>
      <c r="W403" s="165" t="s">
        <v>55</v>
      </c>
      <c r="X403" s="165" t="s">
        <v>31</v>
      </c>
      <c r="Y403" s="165" t="s">
        <v>55</v>
      </c>
      <c r="Z403" s="165"/>
      <c r="AA403" s="165" t="s">
        <v>35</v>
      </c>
      <c r="AB403" s="165"/>
      <c r="AC403" s="165" t="s">
        <v>55</v>
      </c>
      <c r="AD403" s="165" t="s">
        <v>55</v>
      </c>
      <c r="AE403" s="165" t="s">
        <v>55</v>
      </c>
      <c r="AF403" s="165" t="s">
        <v>55</v>
      </c>
      <c r="AG403" s="165" t="s">
        <v>55</v>
      </c>
      <c r="AH403" s="165" t="s">
        <v>55</v>
      </c>
      <c r="AI403" s="165" t="s">
        <v>55</v>
      </c>
      <c r="AJ403" s="165" t="s">
        <v>55</v>
      </c>
      <c r="AK403" s="165" t="s">
        <v>55</v>
      </c>
      <c r="AL403" s="165" t="s">
        <v>55</v>
      </c>
      <c r="AM403" s="165"/>
      <c r="AN403" s="165"/>
      <c r="AO403" s="165" t="s">
        <v>55</v>
      </c>
      <c r="AP403" s="165" t="s">
        <v>55</v>
      </c>
      <c r="AQ403" s="165" t="s">
        <v>55</v>
      </c>
      <c r="AR403" s="165" t="s">
        <v>55</v>
      </c>
      <c r="AS403" s="165"/>
      <c r="AT403" s="165" t="s">
        <v>55</v>
      </c>
      <c r="AU403" s="165" t="s">
        <v>55</v>
      </c>
      <c r="AV403" s="165" t="s">
        <v>55</v>
      </c>
    </row>
    <row r="404" spans="1:48" s="104" customFormat="1" ht="15.75" x14ac:dyDescent="0.25">
      <c r="A404" s="80" t="s">
        <v>439</v>
      </c>
      <c r="B404" s="107">
        <v>9</v>
      </c>
      <c r="C404" s="107" t="s">
        <v>223</v>
      </c>
      <c r="D404" s="117" t="s">
        <v>184</v>
      </c>
      <c r="E404" s="125">
        <v>144847</v>
      </c>
      <c r="F404" s="125">
        <v>55089145500</v>
      </c>
      <c r="G404" s="125">
        <v>371760</v>
      </c>
      <c r="H404" s="120" t="s">
        <v>0</v>
      </c>
      <c r="I404" s="109" t="s">
        <v>177</v>
      </c>
      <c r="J404" s="107">
        <v>1</v>
      </c>
      <c r="K404" s="131">
        <v>130603</v>
      </c>
      <c r="L404" s="127">
        <v>189405</v>
      </c>
      <c r="M404" s="129">
        <v>62.79</v>
      </c>
      <c r="N404" s="129">
        <v>91.06</v>
      </c>
      <c r="O404" s="122"/>
      <c r="P404" s="122"/>
      <c r="Q404" s="107">
        <v>7</v>
      </c>
      <c r="R404" s="107">
        <v>40</v>
      </c>
      <c r="S404" s="107" t="s">
        <v>55</v>
      </c>
      <c r="T404" s="110" t="s">
        <v>27</v>
      </c>
      <c r="U404" s="107" t="s">
        <v>56</v>
      </c>
      <c r="V404" s="107" t="s">
        <v>55</v>
      </c>
      <c r="W404" s="107" t="s">
        <v>55</v>
      </c>
      <c r="X404" s="107" t="s">
        <v>31</v>
      </c>
      <c r="Y404" s="107" t="s">
        <v>55</v>
      </c>
      <c r="Z404" s="107"/>
      <c r="AA404" s="107" t="s">
        <v>35</v>
      </c>
      <c r="AB404" s="107" t="s">
        <v>55</v>
      </c>
      <c r="AC404" s="107" t="s">
        <v>55</v>
      </c>
      <c r="AD404" s="107" t="s">
        <v>55</v>
      </c>
      <c r="AE404" s="107" t="s">
        <v>55</v>
      </c>
      <c r="AF404" s="107" t="s">
        <v>55</v>
      </c>
      <c r="AG404" s="107" t="s">
        <v>55</v>
      </c>
      <c r="AH404" s="107" t="s">
        <v>55</v>
      </c>
      <c r="AI404" s="107" t="s">
        <v>55</v>
      </c>
      <c r="AJ404" s="107" t="s">
        <v>55</v>
      </c>
      <c r="AK404" s="107" t="s">
        <v>55</v>
      </c>
      <c r="AL404" s="107" t="s">
        <v>55</v>
      </c>
      <c r="AM404" s="107" t="s">
        <v>55</v>
      </c>
      <c r="AN404" s="107" t="s">
        <v>55</v>
      </c>
      <c r="AO404" s="107" t="s">
        <v>55</v>
      </c>
      <c r="AP404" s="107"/>
      <c r="AQ404" s="107" t="s">
        <v>55</v>
      </c>
      <c r="AR404" s="107" t="s">
        <v>55</v>
      </c>
      <c r="AS404" s="107"/>
      <c r="AT404" s="107" t="s">
        <v>55</v>
      </c>
      <c r="AU404" s="107" t="s">
        <v>55</v>
      </c>
      <c r="AV404" s="107" t="s">
        <v>55</v>
      </c>
    </row>
    <row r="405" spans="1:48" s="104" customFormat="1" ht="15.75" x14ac:dyDescent="0.25">
      <c r="A405" s="80" t="s">
        <v>439</v>
      </c>
      <c r="B405" s="107">
        <v>9</v>
      </c>
      <c r="C405" s="107" t="s">
        <v>223</v>
      </c>
      <c r="D405" s="117" t="s">
        <v>184</v>
      </c>
      <c r="E405" s="125">
        <v>144847</v>
      </c>
      <c r="F405" s="125">
        <v>55089145500</v>
      </c>
      <c r="G405" s="125">
        <v>371760</v>
      </c>
      <c r="H405" s="120" t="s">
        <v>39</v>
      </c>
      <c r="I405" s="109" t="s">
        <v>177</v>
      </c>
      <c r="J405" s="107">
        <v>1</v>
      </c>
      <c r="K405" s="131">
        <v>111114</v>
      </c>
      <c r="L405" s="127">
        <v>155501</v>
      </c>
      <c r="M405" s="129">
        <v>53.42</v>
      </c>
      <c r="N405" s="129">
        <v>74.760000000000005</v>
      </c>
      <c r="O405" s="129"/>
      <c r="P405" s="129"/>
      <c r="Q405" s="107">
        <v>0</v>
      </c>
      <c r="R405" s="107">
        <v>40</v>
      </c>
      <c r="S405" s="107" t="s">
        <v>55</v>
      </c>
      <c r="T405" s="110" t="s">
        <v>27</v>
      </c>
      <c r="U405" s="107" t="s">
        <v>56</v>
      </c>
      <c r="V405" s="107" t="s">
        <v>55</v>
      </c>
      <c r="W405" s="107" t="s">
        <v>55</v>
      </c>
      <c r="X405" s="107" t="s">
        <v>30</v>
      </c>
      <c r="Y405" s="107" t="s">
        <v>55</v>
      </c>
      <c r="Z405" s="107" t="s">
        <v>38</v>
      </c>
      <c r="AA405" s="107" t="s">
        <v>34</v>
      </c>
      <c r="AB405" s="107" t="s">
        <v>55</v>
      </c>
      <c r="AC405" s="107" t="s">
        <v>55</v>
      </c>
      <c r="AD405" s="107" t="s">
        <v>55</v>
      </c>
      <c r="AE405" s="107" t="s">
        <v>55</v>
      </c>
      <c r="AF405" s="107" t="s">
        <v>55</v>
      </c>
      <c r="AG405" s="107" t="s">
        <v>55</v>
      </c>
      <c r="AH405" s="107" t="s">
        <v>55</v>
      </c>
      <c r="AI405" s="107" t="s">
        <v>55</v>
      </c>
      <c r="AJ405" s="107" t="s">
        <v>55</v>
      </c>
      <c r="AK405" s="107" t="s">
        <v>55</v>
      </c>
      <c r="AL405" s="107" t="s">
        <v>55</v>
      </c>
      <c r="AM405" s="107" t="s">
        <v>55</v>
      </c>
      <c r="AN405" s="107" t="s">
        <v>55</v>
      </c>
      <c r="AO405" s="107" t="s">
        <v>55</v>
      </c>
      <c r="AP405" s="107" t="s">
        <v>55</v>
      </c>
      <c r="AQ405" s="107" t="s">
        <v>55</v>
      </c>
      <c r="AR405" s="107" t="s">
        <v>55</v>
      </c>
      <c r="AS405" s="107" t="s">
        <v>55</v>
      </c>
      <c r="AT405" s="107" t="s">
        <v>55</v>
      </c>
      <c r="AU405" s="107"/>
      <c r="AV405" s="107" t="s">
        <v>55</v>
      </c>
    </row>
    <row r="406" spans="1:48" s="104" customFormat="1" ht="15.75" x14ac:dyDescent="0.25">
      <c r="A406" s="80" t="s">
        <v>439</v>
      </c>
      <c r="B406" s="107">
        <v>9</v>
      </c>
      <c r="C406" s="107" t="s">
        <v>223</v>
      </c>
      <c r="D406" s="117" t="s">
        <v>184</v>
      </c>
      <c r="E406" s="125">
        <v>144847</v>
      </c>
      <c r="F406" s="125">
        <v>55089145500</v>
      </c>
      <c r="G406" s="125">
        <v>371760</v>
      </c>
      <c r="H406" s="120" t="s">
        <v>40</v>
      </c>
      <c r="I406" s="109" t="s">
        <v>177</v>
      </c>
      <c r="J406" s="107">
        <v>1</v>
      </c>
      <c r="K406" s="131">
        <v>92602</v>
      </c>
      <c r="L406" s="127">
        <v>129605</v>
      </c>
      <c r="M406" s="129">
        <v>44.52</v>
      </c>
      <c r="N406" s="129">
        <v>62.31</v>
      </c>
      <c r="O406" s="129"/>
      <c r="P406" s="129"/>
      <c r="Q406" s="107">
        <v>0</v>
      </c>
      <c r="R406" s="107">
        <v>40</v>
      </c>
      <c r="S406" s="107" t="s">
        <v>55</v>
      </c>
      <c r="T406" s="110" t="s">
        <v>27</v>
      </c>
      <c r="U406" s="107" t="s">
        <v>56</v>
      </c>
      <c r="V406" s="107" t="s">
        <v>55</v>
      </c>
      <c r="W406" s="107" t="s">
        <v>55</v>
      </c>
      <c r="X406" s="107" t="s">
        <v>31</v>
      </c>
      <c r="Y406" s="107" t="s">
        <v>55</v>
      </c>
      <c r="Z406" s="107" t="s">
        <v>38</v>
      </c>
      <c r="AA406" s="107" t="s">
        <v>35</v>
      </c>
      <c r="AB406" s="107" t="s">
        <v>55</v>
      </c>
      <c r="AC406" s="107" t="s">
        <v>55</v>
      </c>
      <c r="AD406" s="107" t="s">
        <v>55</v>
      </c>
      <c r="AE406" s="107" t="s">
        <v>55</v>
      </c>
      <c r="AF406" s="107" t="s">
        <v>55</v>
      </c>
      <c r="AG406" s="107" t="s">
        <v>55</v>
      </c>
      <c r="AH406" s="107" t="s">
        <v>55</v>
      </c>
      <c r="AI406" s="107" t="s">
        <v>55</v>
      </c>
      <c r="AJ406" s="107" t="s">
        <v>55</v>
      </c>
      <c r="AK406" s="107" t="s">
        <v>55</v>
      </c>
      <c r="AL406" s="107"/>
      <c r="AM406" s="107"/>
      <c r="AN406" s="107" t="s">
        <v>55</v>
      </c>
      <c r="AO406" s="107" t="s">
        <v>55</v>
      </c>
      <c r="AP406" s="107" t="s">
        <v>55</v>
      </c>
      <c r="AQ406" s="107" t="s">
        <v>55</v>
      </c>
      <c r="AR406" s="107" t="s">
        <v>55</v>
      </c>
      <c r="AS406" s="107" t="s">
        <v>55</v>
      </c>
      <c r="AT406" s="107" t="s">
        <v>55</v>
      </c>
      <c r="AU406" s="107"/>
      <c r="AV406" s="107" t="s">
        <v>55</v>
      </c>
    </row>
    <row r="407" spans="1:48" s="104" customFormat="1" ht="15.75" x14ac:dyDescent="0.25">
      <c r="A407" s="80" t="s">
        <v>439</v>
      </c>
      <c r="B407" s="107">
        <v>9</v>
      </c>
      <c r="C407" s="107" t="s">
        <v>223</v>
      </c>
      <c r="D407" s="117" t="s">
        <v>184</v>
      </c>
      <c r="E407" s="125">
        <v>144847</v>
      </c>
      <c r="F407" s="125">
        <v>55089145500</v>
      </c>
      <c r="G407" s="125">
        <v>371760</v>
      </c>
      <c r="H407" s="120" t="s">
        <v>42</v>
      </c>
      <c r="I407" s="109" t="s">
        <v>173</v>
      </c>
      <c r="J407" s="107">
        <v>9</v>
      </c>
      <c r="K407" s="131">
        <v>60819</v>
      </c>
      <c r="L407" s="127">
        <v>85114</v>
      </c>
      <c r="M407" s="129">
        <v>29.24</v>
      </c>
      <c r="N407" s="129">
        <v>40.92</v>
      </c>
      <c r="O407" s="129"/>
      <c r="P407" s="129"/>
      <c r="Q407" s="107">
        <v>0</v>
      </c>
      <c r="R407" s="107">
        <v>40</v>
      </c>
      <c r="S407" s="107" t="s">
        <v>55</v>
      </c>
      <c r="T407" s="110" t="s">
        <v>27</v>
      </c>
      <c r="U407" s="107" t="s">
        <v>56</v>
      </c>
      <c r="V407" s="107" t="s">
        <v>55</v>
      </c>
      <c r="W407" s="107" t="s">
        <v>55</v>
      </c>
      <c r="X407" s="107" t="s">
        <v>31</v>
      </c>
      <c r="Y407" s="107" t="s">
        <v>55</v>
      </c>
      <c r="Z407" s="107"/>
      <c r="AA407" s="107" t="s">
        <v>35</v>
      </c>
      <c r="AB407" s="107" t="s">
        <v>55</v>
      </c>
      <c r="AC407" s="107" t="s">
        <v>55</v>
      </c>
      <c r="AD407" s="107" t="s">
        <v>55</v>
      </c>
      <c r="AE407" s="107" t="s">
        <v>55</v>
      </c>
      <c r="AF407" s="107"/>
      <c r="AG407" s="107" t="s">
        <v>55</v>
      </c>
      <c r="AH407" s="107" t="s">
        <v>55</v>
      </c>
      <c r="AI407" s="107"/>
      <c r="AJ407" s="107"/>
      <c r="AK407" s="107"/>
      <c r="AL407" s="107"/>
      <c r="AM407" s="107"/>
      <c r="AN407" s="107" t="s">
        <v>55</v>
      </c>
      <c r="AO407" s="107" t="s">
        <v>55</v>
      </c>
      <c r="AP407" s="107"/>
      <c r="AQ407" s="107"/>
      <c r="AR407" s="107" t="s">
        <v>55</v>
      </c>
      <c r="AS407" s="107" t="s">
        <v>55</v>
      </c>
      <c r="AT407" s="107" t="s">
        <v>55</v>
      </c>
      <c r="AU407" s="107" t="s">
        <v>55</v>
      </c>
      <c r="AV407" s="107" t="s">
        <v>55</v>
      </c>
    </row>
    <row r="408" spans="1:48" s="104" customFormat="1" ht="15.75" x14ac:dyDescent="0.25">
      <c r="A408" s="80" t="s">
        <v>439</v>
      </c>
      <c r="B408" s="107">
        <v>9</v>
      </c>
      <c r="C408" s="107" t="s">
        <v>223</v>
      </c>
      <c r="D408" s="117" t="s">
        <v>184</v>
      </c>
      <c r="E408" s="125">
        <v>144847</v>
      </c>
      <c r="F408" s="125">
        <v>55089145500</v>
      </c>
      <c r="G408" s="125">
        <v>371760</v>
      </c>
      <c r="H408" s="120" t="s">
        <v>403</v>
      </c>
      <c r="I408" s="109" t="s">
        <v>177</v>
      </c>
      <c r="J408" s="107">
        <v>1</v>
      </c>
      <c r="K408" s="131">
        <v>80517</v>
      </c>
      <c r="L408" s="127">
        <v>112715</v>
      </c>
      <c r="M408" s="129">
        <v>38.71</v>
      </c>
      <c r="N408" s="129">
        <v>54.19</v>
      </c>
      <c r="O408" s="129"/>
      <c r="P408" s="129"/>
      <c r="Q408" s="107">
        <v>0</v>
      </c>
      <c r="R408" s="107">
        <v>40</v>
      </c>
      <c r="S408" s="107" t="s">
        <v>55</v>
      </c>
      <c r="T408" s="110" t="s">
        <v>28</v>
      </c>
      <c r="U408" s="107" t="s">
        <v>56</v>
      </c>
      <c r="V408" s="107" t="s">
        <v>55</v>
      </c>
      <c r="W408" s="107" t="s">
        <v>55</v>
      </c>
      <c r="X408" s="107"/>
      <c r="Y408" s="107" t="s">
        <v>55</v>
      </c>
      <c r="Z408" s="107"/>
      <c r="AA408" s="107" t="s">
        <v>35</v>
      </c>
      <c r="AB408" s="107"/>
      <c r="AC408" s="107"/>
      <c r="AD408" s="107"/>
      <c r="AE408" s="107"/>
      <c r="AF408" s="107"/>
      <c r="AG408" s="107" t="s">
        <v>38</v>
      </c>
      <c r="AH408" s="107" t="s">
        <v>55</v>
      </c>
      <c r="AI408" s="107" t="s">
        <v>55</v>
      </c>
      <c r="AJ408" s="107" t="s">
        <v>55</v>
      </c>
      <c r="AK408" s="107" t="s">
        <v>55</v>
      </c>
      <c r="AL408" s="107"/>
      <c r="AM408" s="107" t="s">
        <v>55</v>
      </c>
      <c r="AN408" s="107" t="s">
        <v>55</v>
      </c>
      <c r="AO408" s="107"/>
      <c r="AP408" s="107"/>
      <c r="AQ408" s="107"/>
      <c r="AR408" s="107" t="s">
        <v>55</v>
      </c>
      <c r="AS408" s="107"/>
      <c r="AT408" s="107"/>
      <c r="AU408" s="107" t="s">
        <v>55</v>
      </c>
      <c r="AV408" s="107" t="s">
        <v>55</v>
      </c>
    </row>
    <row r="409" spans="1:48" s="104" customFormat="1" ht="15.75" x14ac:dyDescent="0.25">
      <c r="A409" s="80" t="s">
        <v>439</v>
      </c>
      <c r="B409" s="107">
        <v>9</v>
      </c>
      <c r="C409" s="107" t="s">
        <v>223</v>
      </c>
      <c r="D409" s="117" t="s">
        <v>184</v>
      </c>
      <c r="E409" s="125">
        <v>144847</v>
      </c>
      <c r="F409" s="125">
        <v>55089145500</v>
      </c>
      <c r="G409" s="125">
        <v>371760</v>
      </c>
      <c r="H409" s="120" t="s">
        <v>41</v>
      </c>
      <c r="I409" s="109" t="s">
        <v>177</v>
      </c>
      <c r="J409" s="107">
        <v>1</v>
      </c>
      <c r="K409" s="131">
        <v>80517</v>
      </c>
      <c r="L409" s="127">
        <v>112715</v>
      </c>
      <c r="M409" s="129">
        <v>38.71</v>
      </c>
      <c r="N409" s="129">
        <v>54.19</v>
      </c>
      <c r="O409" s="129"/>
      <c r="P409" s="129"/>
      <c r="Q409" s="107">
        <v>0</v>
      </c>
      <c r="R409" s="107">
        <v>40</v>
      </c>
      <c r="S409" s="107" t="s">
        <v>55</v>
      </c>
      <c r="T409" s="110" t="s">
        <v>28</v>
      </c>
      <c r="U409" s="107" t="s">
        <v>56</v>
      </c>
      <c r="V409" s="107" t="s">
        <v>55</v>
      </c>
      <c r="W409" s="107" t="s">
        <v>55</v>
      </c>
      <c r="X409" s="107" t="s">
        <v>31</v>
      </c>
      <c r="Y409" s="107" t="s">
        <v>55</v>
      </c>
      <c r="Z409" s="107"/>
      <c r="AA409" s="107" t="s">
        <v>35</v>
      </c>
      <c r="AB409" s="107" t="s">
        <v>55</v>
      </c>
      <c r="AC409" s="107" t="s">
        <v>55</v>
      </c>
      <c r="AD409" s="107"/>
      <c r="AE409" s="107" t="s">
        <v>55</v>
      </c>
      <c r="AF409" s="107" t="s">
        <v>55</v>
      </c>
      <c r="AG409" s="107"/>
      <c r="AH409" s="107" t="s">
        <v>55</v>
      </c>
      <c r="AI409" s="107"/>
      <c r="AJ409" s="107"/>
      <c r="AK409" s="107"/>
      <c r="AL409" s="107"/>
      <c r="AM409" s="107"/>
      <c r="AN409" s="107" t="s">
        <v>55</v>
      </c>
      <c r="AO409" s="107"/>
      <c r="AP409" s="107"/>
      <c r="AQ409" s="107"/>
      <c r="AR409" s="107" t="s">
        <v>55</v>
      </c>
      <c r="AS409" s="107"/>
      <c r="AT409" s="107"/>
      <c r="AU409" s="107" t="s">
        <v>55</v>
      </c>
      <c r="AV409" s="107" t="s">
        <v>55</v>
      </c>
    </row>
    <row r="410" spans="1:48" s="104" customFormat="1" ht="15.75" x14ac:dyDescent="0.25">
      <c r="A410" s="80" t="s">
        <v>439</v>
      </c>
      <c r="B410" s="107">
        <v>9</v>
      </c>
      <c r="C410" s="107" t="s">
        <v>223</v>
      </c>
      <c r="D410" s="117" t="s">
        <v>184</v>
      </c>
      <c r="E410" s="125">
        <v>144847</v>
      </c>
      <c r="F410" s="125">
        <v>55089145500</v>
      </c>
      <c r="G410" s="125">
        <v>371760</v>
      </c>
      <c r="H410" s="120" t="s">
        <v>14</v>
      </c>
      <c r="I410" s="109" t="s">
        <v>173</v>
      </c>
      <c r="J410" s="107">
        <v>3</v>
      </c>
      <c r="K410" s="131">
        <v>70013</v>
      </c>
      <c r="L410" s="127">
        <v>98010</v>
      </c>
      <c r="M410" s="129">
        <v>33.659999999999997</v>
      </c>
      <c r="N410" s="129">
        <v>47.12</v>
      </c>
      <c r="O410" s="129"/>
      <c r="P410" s="129"/>
      <c r="Q410" s="107">
        <v>0</v>
      </c>
      <c r="R410" s="107">
        <v>40</v>
      </c>
      <c r="S410" s="107" t="s">
        <v>55</v>
      </c>
      <c r="T410" s="110" t="s">
        <v>28</v>
      </c>
      <c r="U410" s="107" t="s">
        <v>56</v>
      </c>
      <c r="V410" s="107" t="s">
        <v>55</v>
      </c>
      <c r="W410" s="107" t="s">
        <v>55</v>
      </c>
      <c r="X410" s="107"/>
      <c r="Y410" s="107" t="s">
        <v>55</v>
      </c>
      <c r="Z410" s="107"/>
      <c r="AA410" s="107" t="s">
        <v>35</v>
      </c>
      <c r="AB410" s="107" t="s">
        <v>55</v>
      </c>
      <c r="AC410" s="107" t="s">
        <v>55</v>
      </c>
      <c r="AD410" s="107"/>
      <c r="AE410" s="107" t="s">
        <v>55</v>
      </c>
      <c r="AF410" s="107"/>
      <c r="AG410" s="107"/>
      <c r="AH410" s="107"/>
      <c r="AI410" s="107" t="s">
        <v>55</v>
      </c>
      <c r="AJ410" s="107" t="s">
        <v>55</v>
      </c>
      <c r="AK410" s="107" t="s">
        <v>55</v>
      </c>
      <c r="AL410" s="107"/>
      <c r="AM410" s="107" t="s">
        <v>55</v>
      </c>
      <c r="AN410" s="107" t="s">
        <v>55</v>
      </c>
      <c r="AO410" s="107"/>
      <c r="AP410" s="107" t="s">
        <v>55</v>
      </c>
      <c r="AQ410" s="107" t="s">
        <v>55</v>
      </c>
      <c r="AR410" s="107" t="s">
        <v>55</v>
      </c>
      <c r="AS410" s="107"/>
      <c r="AT410" s="107"/>
      <c r="AU410" s="107" t="s">
        <v>55</v>
      </c>
      <c r="AV410" s="107"/>
    </row>
    <row r="411" spans="1:48" s="104" customFormat="1" ht="15.75" x14ac:dyDescent="0.25">
      <c r="A411" s="80" t="s">
        <v>439</v>
      </c>
      <c r="B411" s="107">
        <v>9</v>
      </c>
      <c r="C411" s="107" t="s">
        <v>223</v>
      </c>
      <c r="D411" s="116" t="s">
        <v>184</v>
      </c>
      <c r="E411" s="125">
        <v>144847</v>
      </c>
      <c r="F411" s="125">
        <v>55089145500</v>
      </c>
      <c r="G411" s="125">
        <v>371760</v>
      </c>
      <c r="H411" s="109" t="s">
        <v>43</v>
      </c>
      <c r="I411" s="109" t="s">
        <v>176</v>
      </c>
      <c r="J411" s="107">
        <v>1</v>
      </c>
      <c r="K411" s="131">
        <v>39603</v>
      </c>
      <c r="L411" s="127">
        <v>51501</v>
      </c>
      <c r="M411" s="129">
        <v>19.04</v>
      </c>
      <c r="N411" s="129">
        <v>24.76</v>
      </c>
      <c r="O411" s="129"/>
      <c r="P411" s="129"/>
      <c r="Q411" s="107">
        <v>0</v>
      </c>
      <c r="R411" s="107">
        <v>40</v>
      </c>
      <c r="S411" s="107" t="s">
        <v>55</v>
      </c>
      <c r="T411" s="110" t="s">
        <v>28</v>
      </c>
      <c r="U411" s="107" t="s">
        <v>56</v>
      </c>
      <c r="V411" s="107" t="s">
        <v>55</v>
      </c>
      <c r="W411" s="107" t="s">
        <v>55</v>
      </c>
      <c r="X411" s="107"/>
      <c r="Y411" s="107" t="s">
        <v>55</v>
      </c>
      <c r="Z411" s="107"/>
      <c r="AA411" s="107" t="s">
        <v>35</v>
      </c>
      <c r="AB411" s="107"/>
      <c r="AC411" s="107"/>
      <c r="AD411" s="107"/>
      <c r="AE411" s="107"/>
      <c r="AF411" s="107" t="s">
        <v>55</v>
      </c>
      <c r="AG411" s="107" t="s">
        <v>55</v>
      </c>
      <c r="AH411" s="107" t="s">
        <v>55</v>
      </c>
      <c r="AI411" s="107"/>
      <c r="AJ411" s="107"/>
      <c r="AK411" s="107"/>
      <c r="AL411" s="107"/>
      <c r="AM411" s="107"/>
      <c r="AN411" s="107"/>
      <c r="AO411" s="107"/>
      <c r="AP411" s="107"/>
      <c r="AQ411" s="107"/>
      <c r="AR411" s="107" t="s">
        <v>55</v>
      </c>
      <c r="AS411" s="107"/>
      <c r="AT411" s="107"/>
      <c r="AU411" s="107" t="s">
        <v>55</v>
      </c>
      <c r="AV411" s="107" t="s">
        <v>55</v>
      </c>
    </row>
    <row r="412" spans="1:48" s="104" customFormat="1" ht="15.75" x14ac:dyDescent="0.25">
      <c r="A412" s="80" t="s">
        <v>439</v>
      </c>
      <c r="B412" s="107">
        <v>9</v>
      </c>
      <c r="C412" s="107" t="s">
        <v>223</v>
      </c>
      <c r="D412" s="116" t="s">
        <v>184</v>
      </c>
      <c r="E412" s="125">
        <v>144847</v>
      </c>
      <c r="F412" s="125">
        <v>55089145500</v>
      </c>
      <c r="G412" s="125">
        <v>371760</v>
      </c>
      <c r="H412" s="109" t="s">
        <v>44</v>
      </c>
      <c r="I412" s="109" t="s">
        <v>176</v>
      </c>
      <c r="J412" s="107">
        <v>1</v>
      </c>
      <c r="K412" s="131">
        <v>42619</v>
      </c>
      <c r="L412" s="127">
        <v>57512</v>
      </c>
      <c r="M412" s="129">
        <v>20.49</v>
      </c>
      <c r="N412" s="129">
        <v>27.65</v>
      </c>
      <c r="O412" s="129"/>
      <c r="P412" s="129"/>
      <c r="Q412" s="107">
        <v>0</v>
      </c>
      <c r="R412" s="107">
        <v>40</v>
      </c>
      <c r="S412" s="107" t="s">
        <v>55</v>
      </c>
      <c r="T412" s="110"/>
      <c r="U412" s="107" t="s">
        <v>56</v>
      </c>
      <c r="V412" s="107" t="s">
        <v>55</v>
      </c>
      <c r="W412" s="107" t="s">
        <v>55</v>
      </c>
      <c r="X412" s="107"/>
      <c r="Y412" s="107" t="s">
        <v>55</v>
      </c>
      <c r="Z412" s="107"/>
      <c r="AA412" s="107" t="s">
        <v>35</v>
      </c>
      <c r="AB412" s="107"/>
      <c r="AC412" s="107" t="s">
        <v>55</v>
      </c>
      <c r="AD412" s="107"/>
      <c r="AE412" s="107"/>
      <c r="AF412" s="107"/>
      <c r="AG412" s="107"/>
      <c r="AH412" s="107"/>
      <c r="AI412" s="107"/>
      <c r="AJ412" s="107"/>
      <c r="AK412" s="107"/>
      <c r="AL412" s="107"/>
      <c r="AM412" s="107"/>
      <c r="AN412" s="107" t="s">
        <v>55</v>
      </c>
      <c r="AO412" s="107"/>
      <c r="AP412" s="107" t="s">
        <v>55</v>
      </c>
      <c r="AQ412" s="107" t="s">
        <v>55</v>
      </c>
      <c r="AR412" s="107" t="s">
        <v>55</v>
      </c>
      <c r="AS412" s="107"/>
      <c r="AT412" s="107"/>
      <c r="AU412" s="107" t="s">
        <v>55</v>
      </c>
      <c r="AV412" s="107"/>
    </row>
    <row r="413" spans="1:48" s="104" customFormat="1" ht="15.75" x14ac:dyDescent="0.25">
      <c r="A413" s="80" t="s">
        <v>439</v>
      </c>
      <c r="B413" s="107">
        <v>9</v>
      </c>
      <c r="C413" s="107" t="s">
        <v>223</v>
      </c>
      <c r="D413" s="116" t="s">
        <v>184</v>
      </c>
      <c r="E413" s="125">
        <v>144847</v>
      </c>
      <c r="F413" s="125">
        <v>55089145500</v>
      </c>
      <c r="G413" s="125">
        <v>371760</v>
      </c>
      <c r="H413" s="109" t="s">
        <v>404</v>
      </c>
      <c r="I413" s="109" t="s">
        <v>176</v>
      </c>
      <c r="J413" s="107">
        <v>1</v>
      </c>
      <c r="K413" s="131">
        <v>48006</v>
      </c>
      <c r="L413" s="127">
        <v>64813</v>
      </c>
      <c r="M413" s="129">
        <v>23.08</v>
      </c>
      <c r="N413" s="129">
        <v>31.16</v>
      </c>
      <c r="O413" s="129"/>
      <c r="P413" s="129"/>
      <c r="Q413" s="107">
        <v>0</v>
      </c>
      <c r="R413" s="107">
        <v>40</v>
      </c>
      <c r="S413" s="107" t="s">
        <v>55</v>
      </c>
      <c r="T413" s="110"/>
      <c r="U413" s="107" t="s">
        <v>56</v>
      </c>
      <c r="V413" s="107" t="s">
        <v>55</v>
      </c>
      <c r="W413" s="107" t="s">
        <v>55</v>
      </c>
      <c r="X413" s="107"/>
      <c r="Y413" s="107" t="s">
        <v>55</v>
      </c>
      <c r="Z413" s="107"/>
      <c r="AA413" s="107" t="s">
        <v>35</v>
      </c>
      <c r="AB413" s="107"/>
      <c r="AC413" s="107" t="s">
        <v>55</v>
      </c>
      <c r="AD413" s="107"/>
      <c r="AE413" s="107"/>
      <c r="AF413" s="107"/>
      <c r="AG413" s="107"/>
      <c r="AH413" s="107"/>
      <c r="AI413" s="107"/>
      <c r="AJ413" s="107"/>
      <c r="AK413" s="107"/>
      <c r="AL413" s="107"/>
      <c r="AM413" s="107"/>
      <c r="AN413" s="107" t="s">
        <v>55</v>
      </c>
      <c r="AO413" s="107"/>
      <c r="AP413" s="107" t="s">
        <v>55</v>
      </c>
      <c r="AQ413" s="107" t="s">
        <v>55</v>
      </c>
      <c r="AR413" s="107" t="s">
        <v>55</v>
      </c>
      <c r="AS413" s="107"/>
      <c r="AT413" s="107"/>
      <c r="AU413" s="107" t="s">
        <v>55</v>
      </c>
      <c r="AV413" s="107"/>
    </row>
    <row r="414" spans="1:48" s="162" customFormat="1" ht="15.75" x14ac:dyDescent="0.25">
      <c r="A414" s="80" t="s">
        <v>439</v>
      </c>
      <c r="B414" s="165">
        <v>9</v>
      </c>
      <c r="C414" s="165" t="s">
        <v>223</v>
      </c>
      <c r="D414" s="187" t="s">
        <v>188</v>
      </c>
      <c r="E414" s="197">
        <v>47757</v>
      </c>
      <c r="F414" s="197">
        <v>24683074900</v>
      </c>
      <c r="G414" s="197">
        <v>104000</v>
      </c>
      <c r="H414" s="191" t="s">
        <v>0</v>
      </c>
      <c r="I414" s="192" t="s">
        <v>177</v>
      </c>
      <c r="J414" s="165">
        <v>1</v>
      </c>
      <c r="K414" s="207">
        <v>97344</v>
      </c>
      <c r="L414" s="199">
        <v>146016</v>
      </c>
      <c r="M414" s="204">
        <v>46.8</v>
      </c>
      <c r="N414" s="204">
        <v>70.2</v>
      </c>
      <c r="O414" s="204"/>
      <c r="P414" s="204"/>
      <c r="Q414" s="165" t="s">
        <v>356</v>
      </c>
      <c r="R414" s="165">
        <v>40</v>
      </c>
      <c r="S414" s="165" t="s">
        <v>55</v>
      </c>
      <c r="T414" s="168" t="s">
        <v>27</v>
      </c>
      <c r="U414" s="165" t="s">
        <v>56</v>
      </c>
      <c r="V414" s="165" t="s">
        <v>55</v>
      </c>
      <c r="W414" s="165" t="s">
        <v>55</v>
      </c>
      <c r="X414" s="165" t="s">
        <v>31</v>
      </c>
      <c r="Y414" s="165" t="s">
        <v>55</v>
      </c>
      <c r="Z414" s="165" t="s">
        <v>32</v>
      </c>
      <c r="AA414" s="165" t="s">
        <v>35</v>
      </c>
      <c r="AB414" s="165" t="s">
        <v>55</v>
      </c>
      <c r="AC414" s="165"/>
      <c r="AD414" s="165" t="s">
        <v>55</v>
      </c>
      <c r="AE414" s="165" t="s">
        <v>55</v>
      </c>
      <c r="AF414" s="165" t="s">
        <v>55</v>
      </c>
      <c r="AG414" s="165"/>
      <c r="AH414" s="165"/>
      <c r="AI414" s="165"/>
      <c r="AJ414" s="165"/>
      <c r="AK414" s="165"/>
      <c r="AL414" s="165" t="s">
        <v>55</v>
      </c>
      <c r="AM414" s="165" t="s">
        <v>55</v>
      </c>
      <c r="AN414" s="165" t="s">
        <v>55</v>
      </c>
      <c r="AO414" s="165"/>
      <c r="AP414" s="165" t="s">
        <v>55</v>
      </c>
      <c r="AQ414" s="165" t="s">
        <v>55</v>
      </c>
      <c r="AR414" s="165"/>
      <c r="AS414" s="165"/>
      <c r="AT414" s="165" t="s">
        <v>55</v>
      </c>
      <c r="AU414" s="165"/>
      <c r="AV414" s="165"/>
    </row>
    <row r="415" spans="1:48" s="162" customFormat="1" ht="15.75" x14ac:dyDescent="0.25">
      <c r="A415" s="80" t="s">
        <v>439</v>
      </c>
      <c r="B415" s="165">
        <v>9</v>
      </c>
      <c r="C415" s="165" t="s">
        <v>223</v>
      </c>
      <c r="D415" s="187" t="s">
        <v>188</v>
      </c>
      <c r="E415" s="197">
        <v>47757</v>
      </c>
      <c r="F415" s="197">
        <v>24683074900</v>
      </c>
      <c r="G415" s="197">
        <v>104000</v>
      </c>
      <c r="H415" s="167" t="s">
        <v>1</v>
      </c>
      <c r="I415" s="167" t="s">
        <v>177</v>
      </c>
      <c r="J415" s="165">
        <v>1</v>
      </c>
      <c r="K415" s="207">
        <v>80496</v>
      </c>
      <c r="L415" s="199">
        <v>120765</v>
      </c>
      <c r="M415" s="204">
        <v>38.700000000000003</v>
      </c>
      <c r="N415" s="204">
        <v>58.06</v>
      </c>
      <c r="O415" s="204"/>
      <c r="P415" s="204"/>
      <c r="Q415" s="165" t="s">
        <v>356</v>
      </c>
      <c r="R415" s="165">
        <v>40</v>
      </c>
      <c r="S415" s="165" t="s">
        <v>55</v>
      </c>
      <c r="T415" s="165" t="s">
        <v>27</v>
      </c>
      <c r="U415" s="165" t="s">
        <v>56</v>
      </c>
      <c r="V415" s="165" t="s">
        <v>55</v>
      </c>
      <c r="W415" s="165" t="s">
        <v>55</v>
      </c>
      <c r="X415" s="165" t="s">
        <v>31</v>
      </c>
      <c r="Y415" s="165" t="s">
        <v>55</v>
      </c>
      <c r="Z415" s="165" t="s">
        <v>32</v>
      </c>
      <c r="AA415" s="165" t="s">
        <v>35</v>
      </c>
      <c r="AB415" s="165" t="s">
        <v>55</v>
      </c>
      <c r="AC415" s="165" t="s">
        <v>55</v>
      </c>
      <c r="AD415" s="165"/>
      <c r="AE415" s="165" t="s">
        <v>55</v>
      </c>
      <c r="AF415" s="165"/>
      <c r="AG415" s="165" t="s">
        <v>55</v>
      </c>
      <c r="AH415" s="165" t="s">
        <v>55</v>
      </c>
      <c r="AI415" s="165" t="s">
        <v>55</v>
      </c>
      <c r="AJ415" s="165" t="s">
        <v>55</v>
      </c>
      <c r="AK415" s="165" t="s">
        <v>55</v>
      </c>
      <c r="AL415" s="165"/>
      <c r="AM415" s="165" t="s">
        <v>55</v>
      </c>
      <c r="AN415" s="165" t="s">
        <v>55</v>
      </c>
      <c r="AO415" s="165"/>
      <c r="AP415" s="165" t="s">
        <v>55</v>
      </c>
      <c r="AQ415" s="165" t="s">
        <v>55</v>
      </c>
      <c r="AR415" s="165" t="s">
        <v>55</v>
      </c>
      <c r="AS415" s="165" t="s">
        <v>55</v>
      </c>
      <c r="AT415" s="165" t="s">
        <v>55</v>
      </c>
      <c r="AU415" s="165" t="s">
        <v>55</v>
      </c>
      <c r="AV415" s="165" t="s">
        <v>55</v>
      </c>
    </row>
    <row r="416" spans="1:48" s="162" customFormat="1" ht="15.75" x14ac:dyDescent="0.25">
      <c r="A416" s="80" t="s">
        <v>439</v>
      </c>
      <c r="B416" s="165">
        <v>9</v>
      </c>
      <c r="C416" s="165" t="s">
        <v>223</v>
      </c>
      <c r="D416" s="187" t="s">
        <v>188</v>
      </c>
      <c r="E416" s="197">
        <v>47757</v>
      </c>
      <c r="F416" s="197">
        <v>24683074900</v>
      </c>
      <c r="G416" s="197">
        <v>104000</v>
      </c>
      <c r="H416" s="167" t="s">
        <v>292</v>
      </c>
      <c r="I416" s="167" t="s">
        <v>176</v>
      </c>
      <c r="J416" s="165">
        <v>3</v>
      </c>
      <c r="K416" s="207">
        <v>42640</v>
      </c>
      <c r="L416" s="199">
        <v>63939</v>
      </c>
      <c r="M416" s="204">
        <v>20.5</v>
      </c>
      <c r="N416" s="204">
        <v>30.74</v>
      </c>
      <c r="O416" s="204"/>
      <c r="P416" s="204"/>
      <c r="Q416" s="165" t="s">
        <v>356</v>
      </c>
      <c r="R416" s="165">
        <v>40</v>
      </c>
      <c r="S416" s="165" t="s">
        <v>55</v>
      </c>
      <c r="T416" s="165"/>
      <c r="U416" s="165" t="s">
        <v>56</v>
      </c>
      <c r="V416" s="165" t="s">
        <v>55</v>
      </c>
      <c r="W416" s="165" t="s">
        <v>55</v>
      </c>
      <c r="X416" s="165" t="s">
        <v>269</v>
      </c>
      <c r="Y416" s="165" t="s">
        <v>55</v>
      </c>
      <c r="Z416" s="165" t="s">
        <v>32</v>
      </c>
      <c r="AA416" s="165" t="s">
        <v>35</v>
      </c>
      <c r="AB416" s="165" t="s">
        <v>56</v>
      </c>
      <c r="AC416" s="165" t="s">
        <v>55</v>
      </c>
      <c r="AD416" s="165" t="s">
        <v>38</v>
      </c>
      <c r="AE416" s="165"/>
      <c r="AF416" s="165" t="s">
        <v>38</v>
      </c>
      <c r="AG416" s="165" t="s">
        <v>55</v>
      </c>
      <c r="AH416" s="165" t="s">
        <v>55</v>
      </c>
      <c r="AI416" s="165" t="s">
        <v>55</v>
      </c>
      <c r="AJ416" s="165" t="s">
        <v>55</v>
      </c>
      <c r="AK416" s="165"/>
      <c r="AL416" s="165"/>
      <c r="AM416" s="165" t="s">
        <v>38</v>
      </c>
      <c r="AN416" s="165"/>
      <c r="AO416" s="165" t="s">
        <v>55</v>
      </c>
      <c r="AP416" s="165" t="s">
        <v>55</v>
      </c>
      <c r="AQ416" s="165" t="s">
        <v>55</v>
      </c>
      <c r="AR416" s="165" t="s">
        <v>55</v>
      </c>
      <c r="AS416" s="165" t="s">
        <v>55</v>
      </c>
      <c r="AT416" s="165"/>
      <c r="AU416" s="165" t="s">
        <v>55</v>
      </c>
      <c r="AV416" s="165" t="s">
        <v>55</v>
      </c>
    </row>
    <row r="417" spans="1:53" s="162" customFormat="1" ht="15.75" x14ac:dyDescent="0.25">
      <c r="A417" s="80" t="s">
        <v>439</v>
      </c>
      <c r="B417" s="165">
        <v>9</v>
      </c>
      <c r="C417" s="165" t="s">
        <v>223</v>
      </c>
      <c r="D417" s="187" t="s">
        <v>188</v>
      </c>
      <c r="E417" s="197">
        <v>47757</v>
      </c>
      <c r="F417" s="197">
        <v>24683074900</v>
      </c>
      <c r="G417" s="197">
        <v>104000</v>
      </c>
      <c r="H417" s="167" t="s">
        <v>293</v>
      </c>
      <c r="I417" s="167" t="s">
        <v>173</v>
      </c>
      <c r="J417" s="165">
        <v>1</v>
      </c>
      <c r="K417" s="207">
        <v>38438</v>
      </c>
      <c r="L417" s="199">
        <v>57657</v>
      </c>
      <c r="M417" s="204">
        <v>18.48</v>
      </c>
      <c r="N417" s="204">
        <v>27.72</v>
      </c>
      <c r="O417" s="204"/>
      <c r="P417" s="204"/>
      <c r="Q417" s="165" t="s">
        <v>356</v>
      </c>
      <c r="R417" s="165">
        <v>40</v>
      </c>
      <c r="S417" s="165" t="s">
        <v>55</v>
      </c>
      <c r="T417" s="165" t="s">
        <v>38</v>
      </c>
      <c r="U417" s="165" t="s">
        <v>56</v>
      </c>
      <c r="V417" s="165" t="s">
        <v>55</v>
      </c>
      <c r="W417" s="165" t="s">
        <v>55</v>
      </c>
      <c r="X417" s="165" t="s">
        <v>269</v>
      </c>
      <c r="Y417" s="165" t="s">
        <v>55</v>
      </c>
      <c r="Z417" s="165" t="s">
        <v>32</v>
      </c>
      <c r="AA417" s="165" t="s">
        <v>35</v>
      </c>
      <c r="AB417" s="165" t="s">
        <v>56</v>
      </c>
      <c r="AC417" s="165"/>
      <c r="AD417" s="165"/>
      <c r="AE417" s="165"/>
      <c r="AF417" s="165"/>
      <c r="AG417" s="165"/>
      <c r="AH417" s="165"/>
      <c r="AI417" s="165"/>
      <c r="AJ417" s="165" t="s">
        <v>55</v>
      </c>
      <c r="AK417" s="165"/>
      <c r="AL417" s="165"/>
      <c r="AM417" s="165"/>
      <c r="AN417" s="165"/>
      <c r="AO417" s="165"/>
      <c r="AP417" s="165"/>
      <c r="AQ417" s="165"/>
      <c r="AR417" s="165" t="s">
        <v>55</v>
      </c>
      <c r="AS417" s="165"/>
      <c r="AT417" s="165"/>
      <c r="AU417" s="165" t="s">
        <v>55</v>
      </c>
      <c r="AV417" s="165"/>
    </row>
    <row r="418" spans="1:53" s="162" customFormat="1" ht="15.75" x14ac:dyDescent="0.25">
      <c r="A418" s="80" t="s">
        <v>439</v>
      </c>
      <c r="B418" s="165">
        <v>9</v>
      </c>
      <c r="C418" s="165" t="s">
        <v>223</v>
      </c>
      <c r="D418" s="187" t="s">
        <v>188</v>
      </c>
      <c r="E418" s="197">
        <v>47757</v>
      </c>
      <c r="F418" s="197">
        <v>24683074900</v>
      </c>
      <c r="G418" s="197">
        <v>104000</v>
      </c>
      <c r="H418" s="167" t="s">
        <v>88</v>
      </c>
      <c r="I418" s="167" t="s">
        <v>173</v>
      </c>
      <c r="J418" s="165">
        <v>2</v>
      </c>
      <c r="K418" s="207">
        <v>42640</v>
      </c>
      <c r="L418" s="199">
        <v>63939</v>
      </c>
      <c r="M418" s="204">
        <v>20.5</v>
      </c>
      <c r="N418" s="204">
        <v>30.74</v>
      </c>
      <c r="O418" s="204"/>
      <c r="P418" s="204"/>
      <c r="Q418" s="165" t="s">
        <v>356</v>
      </c>
      <c r="R418" s="165">
        <v>40</v>
      </c>
      <c r="S418" s="165" t="s">
        <v>55</v>
      </c>
      <c r="T418" s="165" t="s">
        <v>474</v>
      </c>
      <c r="U418" s="165" t="s">
        <v>56</v>
      </c>
      <c r="V418" s="165" t="s">
        <v>55</v>
      </c>
      <c r="W418" s="165" t="s">
        <v>55</v>
      </c>
      <c r="X418" s="165" t="s">
        <v>269</v>
      </c>
      <c r="Y418" s="165" t="s">
        <v>55</v>
      </c>
      <c r="Z418" s="165" t="s">
        <v>32</v>
      </c>
      <c r="AA418" s="165" t="s">
        <v>35</v>
      </c>
      <c r="AB418" s="165" t="s">
        <v>56</v>
      </c>
      <c r="AC418" s="165"/>
      <c r="AD418" s="165"/>
      <c r="AE418" s="165"/>
      <c r="AF418" s="165"/>
      <c r="AG418" s="165"/>
      <c r="AH418" s="165" t="s">
        <v>55</v>
      </c>
      <c r="AI418" s="165" t="s">
        <v>55</v>
      </c>
      <c r="AJ418" s="165" t="s">
        <v>55</v>
      </c>
      <c r="AK418" s="165" t="s">
        <v>55</v>
      </c>
      <c r="AL418" s="165"/>
      <c r="AM418" s="165"/>
      <c r="AN418" s="165"/>
      <c r="AO418" s="165"/>
      <c r="AP418" s="165"/>
      <c r="AQ418" s="165"/>
      <c r="AR418" s="165" t="s">
        <v>55</v>
      </c>
      <c r="AS418" s="165"/>
      <c r="AT418" s="165"/>
      <c r="AU418" s="165" t="s">
        <v>55</v>
      </c>
      <c r="AV418" s="165" t="s">
        <v>55</v>
      </c>
    </row>
    <row r="419" spans="1:53" s="162" customFormat="1" ht="15.75" x14ac:dyDescent="0.25">
      <c r="A419" s="80" t="s">
        <v>439</v>
      </c>
      <c r="B419" s="165">
        <v>9</v>
      </c>
      <c r="C419" s="165" t="s">
        <v>236</v>
      </c>
      <c r="D419" s="187" t="s">
        <v>188</v>
      </c>
      <c r="E419" s="197">
        <v>47757</v>
      </c>
      <c r="F419" s="197">
        <v>24683074900</v>
      </c>
      <c r="G419" s="197">
        <v>104000</v>
      </c>
      <c r="H419" s="167" t="s">
        <v>89</v>
      </c>
      <c r="I419" s="167" t="s">
        <v>173</v>
      </c>
      <c r="J419" s="165">
        <v>4</v>
      </c>
      <c r="K419" s="207">
        <v>51084</v>
      </c>
      <c r="L419" s="199">
        <v>76627</v>
      </c>
      <c r="M419" s="204">
        <v>24.56</v>
      </c>
      <c r="N419" s="204">
        <v>36.840000000000003</v>
      </c>
      <c r="O419" s="204"/>
      <c r="P419" s="204"/>
      <c r="Q419" s="165" t="s">
        <v>356</v>
      </c>
      <c r="R419" s="165">
        <v>40</v>
      </c>
      <c r="S419" s="165" t="s">
        <v>55</v>
      </c>
      <c r="T419" s="165" t="s">
        <v>29</v>
      </c>
      <c r="U419" s="165" t="s">
        <v>56</v>
      </c>
      <c r="V419" s="165" t="s">
        <v>55</v>
      </c>
      <c r="W419" s="165" t="s">
        <v>55</v>
      </c>
      <c r="X419" s="165" t="s">
        <v>269</v>
      </c>
      <c r="Y419" s="165" t="s">
        <v>55</v>
      </c>
      <c r="Z419" s="165" t="s">
        <v>32</v>
      </c>
      <c r="AA419" s="165" t="s">
        <v>35</v>
      </c>
      <c r="AB419" s="165" t="s">
        <v>56</v>
      </c>
      <c r="AC419" s="165"/>
      <c r="AD419" s="165"/>
      <c r="AE419" s="165"/>
      <c r="AF419" s="165"/>
      <c r="AG419" s="165"/>
      <c r="AH419" s="165" t="s">
        <v>55</v>
      </c>
      <c r="AI419" s="165" t="s">
        <v>55</v>
      </c>
      <c r="AJ419" s="165" t="s">
        <v>55</v>
      </c>
      <c r="AK419" s="165" t="s">
        <v>55</v>
      </c>
      <c r="AL419" s="165"/>
      <c r="AM419" s="165"/>
      <c r="AN419" s="165"/>
      <c r="AO419" s="165"/>
      <c r="AP419" s="165"/>
      <c r="AQ419" s="165"/>
      <c r="AR419" s="165" t="s">
        <v>55</v>
      </c>
      <c r="AS419" s="165"/>
      <c r="AT419" s="165"/>
      <c r="AU419" s="165" t="s">
        <v>55</v>
      </c>
      <c r="AV419" s="165" t="s">
        <v>55</v>
      </c>
    </row>
    <row r="420" spans="1:53" s="162" customFormat="1" ht="15.75" x14ac:dyDescent="0.25">
      <c r="A420" s="80" t="s">
        <v>439</v>
      </c>
      <c r="B420" s="165">
        <v>9</v>
      </c>
      <c r="C420" s="165" t="s">
        <v>236</v>
      </c>
      <c r="D420" s="187" t="s">
        <v>188</v>
      </c>
      <c r="E420" s="197">
        <v>47757</v>
      </c>
      <c r="F420" s="197">
        <v>24683074900</v>
      </c>
      <c r="G420" s="197">
        <v>104000</v>
      </c>
      <c r="H420" s="167" t="s">
        <v>90</v>
      </c>
      <c r="I420" s="167" t="s">
        <v>173</v>
      </c>
      <c r="J420" s="165">
        <v>2</v>
      </c>
      <c r="K420" s="207">
        <v>55265</v>
      </c>
      <c r="L420" s="199">
        <v>82888</v>
      </c>
      <c r="M420" s="204">
        <v>26.57</v>
      </c>
      <c r="N420" s="204">
        <v>39.85</v>
      </c>
      <c r="O420" s="204"/>
      <c r="P420" s="204"/>
      <c r="Q420" s="165" t="s">
        <v>356</v>
      </c>
      <c r="R420" s="165">
        <v>40</v>
      </c>
      <c r="S420" s="165" t="s">
        <v>55</v>
      </c>
      <c r="T420" s="165" t="s">
        <v>28</v>
      </c>
      <c r="U420" s="165" t="s">
        <v>56</v>
      </c>
      <c r="V420" s="165" t="s">
        <v>55</v>
      </c>
      <c r="W420" s="165" t="s">
        <v>55</v>
      </c>
      <c r="X420" s="165" t="s">
        <v>269</v>
      </c>
      <c r="Y420" s="165" t="s">
        <v>55</v>
      </c>
      <c r="Z420" s="165" t="s">
        <v>32</v>
      </c>
      <c r="AA420" s="165" t="s">
        <v>35</v>
      </c>
      <c r="AB420" s="165" t="s">
        <v>56</v>
      </c>
      <c r="AC420" s="165"/>
      <c r="AD420" s="165"/>
      <c r="AE420" s="165"/>
      <c r="AF420" s="165"/>
      <c r="AG420" s="165"/>
      <c r="AH420" s="165" t="s">
        <v>55</v>
      </c>
      <c r="AI420" s="165" t="s">
        <v>55</v>
      </c>
      <c r="AJ420" s="165" t="s">
        <v>55</v>
      </c>
      <c r="AK420" s="165" t="s">
        <v>55</v>
      </c>
      <c r="AL420" s="165"/>
      <c r="AM420" s="165"/>
      <c r="AN420" s="165"/>
      <c r="AO420" s="165"/>
      <c r="AP420" s="165"/>
      <c r="AQ420" s="165"/>
      <c r="AR420" s="165" t="s">
        <v>55</v>
      </c>
      <c r="AS420" s="165"/>
      <c r="AT420" s="165"/>
      <c r="AU420" s="165" t="s">
        <v>55</v>
      </c>
      <c r="AV420" s="165" t="s">
        <v>55</v>
      </c>
    </row>
    <row r="421" spans="1:53" s="162" customFormat="1" ht="15.75" x14ac:dyDescent="0.25">
      <c r="A421" s="80" t="s">
        <v>439</v>
      </c>
      <c r="B421" s="165">
        <v>9</v>
      </c>
      <c r="C421" s="165" t="s">
        <v>223</v>
      </c>
      <c r="D421" s="188" t="s">
        <v>188</v>
      </c>
      <c r="E421" s="197">
        <v>47757</v>
      </c>
      <c r="F421" s="197">
        <v>24683074900</v>
      </c>
      <c r="G421" s="197">
        <v>104000</v>
      </c>
      <c r="H421" s="191" t="s">
        <v>220</v>
      </c>
      <c r="I421" s="167" t="s">
        <v>173</v>
      </c>
      <c r="J421" s="165">
        <v>1</v>
      </c>
      <c r="K421" s="207">
        <v>76336</v>
      </c>
      <c r="L421" s="199">
        <v>114483</v>
      </c>
      <c r="M421" s="204">
        <v>36.700000000000003</v>
      </c>
      <c r="N421" s="204">
        <v>55.04</v>
      </c>
      <c r="O421" s="204"/>
      <c r="P421" s="204"/>
      <c r="Q421" s="165" t="s">
        <v>356</v>
      </c>
      <c r="R421" s="165">
        <v>40</v>
      </c>
      <c r="S421" s="165" t="s">
        <v>55</v>
      </c>
      <c r="T421" s="165" t="s">
        <v>430</v>
      </c>
      <c r="U421" s="165" t="s">
        <v>56</v>
      </c>
      <c r="V421" s="165" t="s">
        <v>55</v>
      </c>
      <c r="W421" s="165" t="s">
        <v>55</v>
      </c>
      <c r="X421" s="165" t="s">
        <v>31</v>
      </c>
      <c r="Y421" s="165" t="s">
        <v>55</v>
      </c>
      <c r="Z421" s="165" t="s">
        <v>32</v>
      </c>
      <c r="AA421" s="165" t="s">
        <v>35</v>
      </c>
      <c r="AB421" s="165" t="s">
        <v>56</v>
      </c>
      <c r="AC421" s="165"/>
      <c r="AD421" s="165"/>
      <c r="AE421" s="165"/>
      <c r="AF421" s="165" t="s">
        <v>55</v>
      </c>
      <c r="AG421" s="165" t="s">
        <v>55</v>
      </c>
      <c r="AH421" s="165" t="s">
        <v>55</v>
      </c>
      <c r="AI421" s="165" t="s">
        <v>55</v>
      </c>
      <c r="AJ421" s="165" t="s">
        <v>55</v>
      </c>
      <c r="AK421" s="165" t="s">
        <v>55</v>
      </c>
      <c r="AL421" s="165" t="s">
        <v>55</v>
      </c>
      <c r="AM421" s="165" t="s">
        <v>55</v>
      </c>
      <c r="AN421" s="165"/>
      <c r="AO421" s="165"/>
      <c r="AP421" s="165"/>
      <c r="AQ421" s="165"/>
      <c r="AR421" s="165" t="s">
        <v>55</v>
      </c>
      <c r="AS421" s="165"/>
      <c r="AT421" s="165" t="s">
        <v>55</v>
      </c>
      <c r="AU421" s="165" t="s">
        <v>55</v>
      </c>
      <c r="AV421" s="165" t="s">
        <v>55</v>
      </c>
    </row>
    <row r="422" spans="1:53" s="162" customFormat="1" ht="15.75" x14ac:dyDescent="0.25">
      <c r="A422" s="80" t="s">
        <v>439</v>
      </c>
      <c r="B422" s="165">
        <v>9</v>
      </c>
      <c r="C422" s="165" t="s">
        <v>223</v>
      </c>
      <c r="D422" s="188" t="s">
        <v>188</v>
      </c>
      <c r="E422" s="197">
        <v>47757</v>
      </c>
      <c r="F422" s="197">
        <v>24683074900</v>
      </c>
      <c r="G422" s="197">
        <v>104000</v>
      </c>
      <c r="H422" s="191" t="s">
        <v>122</v>
      </c>
      <c r="I422" s="167" t="s">
        <v>173</v>
      </c>
      <c r="J422" s="165">
        <v>1</v>
      </c>
      <c r="K422" s="207">
        <v>66851</v>
      </c>
      <c r="L422" s="199">
        <v>100256</v>
      </c>
      <c r="M422" s="204">
        <v>32.14</v>
      </c>
      <c r="N422" s="204">
        <v>48.2</v>
      </c>
      <c r="O422" s="204"/>
      <c r="P422" s="204"/>
      <c r="Q422" s="165" t="s">
        <v>356</v>
      </c>
      <c r="R422" s="165">
        <v>40</v>
      </c>
      <c r="S422" s="165" t="s">
        <v>55</v>
      </c>
      <c r="T422" s="214" t="s">
        <v>28</v>
      </c>
      <c r="U422" s="165" t="s">
        <v>55</v>
      </c>
      <c r="V422" s="165" t="s">
        <v>55</v>
      </c>
      <c r="W422" s="165" t="s">
        <v>55</v>
      </c>
      <c r="X422" s="165" t="s">
        <v>269</v>
      </c>
      <c r="Y422" s="165" t="s">
        <v>55</v>
      </c>
      <c r="Z422" s="165" t="s">
        <v>32</v>
      </c>
      <c r="AA422" s="165" t="s">
        <v>35</v>
      </c>
      <c r="AB422" s="165" t="s">
        <v>56</v>
      </c>
      <c r="AC422" s="165"/>
      <c r="AD422" s="165"/>
      <c r="AE422" s="165" t="s">
        <v>55</v>
      </c>
      <c r="AF422" s="165"/>
      <c r="AG422" s="165"/>
      <c r="AH422" s="165" t="s">
        <v>55</v>
      </c>
      <c r="AI422" s="165" t="s">
        <v>55</v>
      </c>
      <c r="AJ422" s="165" t="s">
        <v>55</v>
      </c>
      <c r="AK422" s="165" t="s">
        <v>55</v>
      </c>
      <c r="AL422" s="165"/>
      <c r="AM422" s="165" t="s">
        <v>55</v>
      </c>
      <c r="AN422" s="165"/>
      <c r="AO422" s="165"/>
      <c r="AP422" s="165"/>
      <c r="AQ422" s="165" t="s">
        <v>55</v>
      </c>
      <c r="AR422" s="165" t="s">
        <v>55</v>
      </c>
      <c r="AS422" s="165" t="s">
        <v>55</v>
      </c>
      <c r="AT422" s="165" t="s">
        <v>55</v>
      </c>
      <c r="AU422" s="165" t="s">
        <v>55</v>
      </c>
      <c r="AV422" s="165" t="s">
        <v>55</v>
      </c>
    </row>
    <row r="423" spans="1:53" ht="15.75" x14ac:dyDescent="0.25">
      <c r="A423" s="69"/>
      <c r="B423" s="3">
        <v>9</v>
      </c>
      <c r="C423" s="3" t="s">
        <v>224</v>
      </c>
      <c r="D423" s="20" t="s">
        <v>218</v>
      </c>
      <c r="E423" s="27">
        <v>5965</v>
      </c>
      <c r="F423" s="27">
        <v>1810334600</v>
      </c>
      <c r="G423" s="27">
        <v>17665</v>
      </c>
      <c r="H423" s="6" t="s">
        <v>64</v>
      </c>
      <c r="I423" s="6" t="s">
        <v>177</v>
      </c>
      <c r="J423" s="3">
        <v>1</v>
      </c>
      <c r="K423" s="36">
        <v>76826</v>
      </c>
      <c r="L423" s="28">
        <v>96033</v>
      </c>
      <c r="M423" s="33">
        <v>36.93</v>
      </c>
      <c r="N423" s="33">
        <v>46.17</v>
      </c>
      <c r="O423" s="33"/>
      <c r="P423" s="33"/>
      <c r="Q423" s="3" t="s">
        <v>356</v>
      </c>
      <c r="R423" s="3">
        <v>40</v>
      </c>
      <c r="S423" s="3" t="s">
        <v>55</v>
      </c>
      <c r="T423" s="3" t="s">
        <v>29</v>
      </c>
      <c r="U423" s="3" t="s">
        <v>56</v>
      </c>
      <c r="V423" s="3" t="s">
        <v>55</v>
      </c>
      <c r="W423" s="3" t="s">
        <v>55</v>
      </c>
      <c r="X423" s="3" t="s">
        <v>269</v>
      </c>
      <c r="Y423" s="3" t="s">
        <v>55</v>
      </c>
      <c r="Z423" s="3" t="s">
        <v>32</v>
      </c>
      <c r="AA423" s="3" t="s">
        <v>35</v>
      </c>
      <c r="AB423" s="3" t="s">
        <v>56</v>
      </c>
      <c r="AC423" s="3"/>
      <c r="AD423" s="3"/>
      <c r="AE423" s="3" t="s">
        <v>55</v>
      </c>
      <c r="AF423" s="3"/>
      <c r="AG423" s="3"/>
      <c r="AH423" s="3" t="s">
        <v>55</v>
      </c>
      <c r="AI423" s="3" t="s">
        <v>55</v>
      </c>
      <c r="AJ423" s="3" t="s">
        <v>55</v>
      </c>
      <c r="AK423" s="3" t="s">
        <v>55</v>
      </c>
      <c r="AL423" s="3"/>
      <c r="AM423" s="3"/>
      <c r="AN423" s="3"/>
      <c r="AO423" s="3"/>
      <c r="AP423" s="3"/>
      <c r="AQ423" s="3"/>
      <c r="AR423" s="3" t="s">
        <v>55</v>
      </c>
      <c r="AS423" s="3" t="s">
        <v>55</v>
      </c>
      <c r="AT423" s="3" t="s">
        <v>55</v>
      </c>
      <c r="AU423" s="3" t="s">
        <v>55</v>
      </c>
      <c r="AV423" s="3" t="s">
        <v>55</v>
      </c>
    </row>
    <row r="424" spans="1:53" ht="15.75" x14ac:dyDescent="0.25">
      <c r="A424" s="69"/>
      <c r="B424" s="3">
        <v>9</v>
      </c>
      <c r="C424" s="3" t="s">
        <v>224</v>
      </c>
      <c r="D424" s="19" t="s">
        <v>218</v>
      </c>
      <c r="E424" s="27">
        <v>5965</v>
      </c>
      <c r="F424" s="27">
        <v>1810334600</v>
      </c>
      <c r="G424" s="27">
        <v>17665</v>
      </c>
      <c r="H424" s="6" t="s">
        <v>232</v>
      </c>
      <c r="I424" s="6" t="s">
        <v>173</v>
      </c>
      <c r="J424" s="10">
        <v>1</v>
      </c>
      <c r="K424" s="36">
        <v>13866</v>
      </c>
      <c r="L424" s="28">
        <v>14560</v>
      </c>
      <c r="M424" s="33">
        <v>20</v>
      </c>
      <c r="N424" s="33">
        <v>21</v>
      </c>
      <c r="O424" s="33"/>
      <c r="P424" s="33"/>
      <c r="Q424" s="3">
        <v>16</v>
      </c>
      <c r="R424" s="3" t="s">
        <v>63</v>
      </c>
      <c r="S424" s="3"/>
      <c r="T424" s="3" t="s">
        <v>27</v>
      </c>
      <c r="U424" s="3"/>
      <c r="V424" s="3"/>
      <c r="W424" s="3" t="s">
        <v>262</v>
      </c>
      <c r="X424" s="3" t="s">
        <v>30</v>
      </c>
      <c r="Y424" s="3" t="s">
        <v>262</v>
      </c>
      <c r="Z424" s="3" t="s">
        <v>38</v>
      </c>
      <c r="AA424" s="3" t="s">
        <v>35</v>
      </c>
      <c r="AB424" s="3" t="s">
        <v>262</v>
      </c>
      <c r="AC424" s="3" t="s">
        <v>262</v>
      </c>
      <c r="AD424" s="3" t="s">
        <v>262</v>
      </c>
      <c r="AE424" s="3" t="s">
        <v>262</v>
      </c>
      <c r="AF424" s="3" t="s">
        <v>262</v>
      </c>
      <c r="AG424" s="3" t="s">
        <v>262</v>
      </c>
      <c r="AH424" s="3" t="s">
        <v>262</v>
      </c>
      <c r="AI424" s="3" t="s">
        <v>262</v>
      </c>
      <c r="AJ424" s="3" t="s">
        <v>262</v>
      </c>
      <c r="AK424" s="3"/>
      <c r="AL424" s="3" t="s">
        <v>262</v>
      </c>
      <c r="AM424" s="3" t="s">
        <v>262</v>
      </c>
      <c r="AN424" s="3"/>
      <c r="AO424" s="3" t="s">
        <v>262</v>
      </c>
      <c r="AP424" s="3" t="s">
        <v>262</v>
      </c>
      <c r="AQ424" s="3" t="s">
        <v>262</v>
      </c>
      <c r="AR424" s="3" t="s">
        <v>262</v>
      </c>
      <c r="AS424" s="3" t="s">
        <v>262</v>
      </c>
      <c r="AT424" s="3" t="s">
        <v>262</v>
      </c>
      <c r="AU424" s="3" t="s">
        <v>262</v>
      </c>
      <c r="AV424" s="3" t="s">
        <v>262</v>
      </c>
    </row>
    <row r="425" spans="1:53" s="104" customFormat="1" ht="15.75" x14ac:dyDescent="0.25">
      <c r="A425" s="80" t="s">
        <v>439</v>
      </c>
      <c r="B425" s="107">
        <v>9</v>
      </c>
      <c r="C425" s="107" t="s">
        <v>224</v>
      </c>
      <c r="D425" s="116" t="s">
        <v>235</v>
      </c>
      <c r="E425" s="125">
        <v>31000</v>
      </c>
      <c r="F425" s="125">
        <v>12700000000</v>
      </c>
      <c r="G425" s="125">
        <v>86500</v>
      </c>
      <c r="H425" s="120" t="s">
        <v>64</v>
      </c>
      <c r="I425" s="121" t="s">
        <v>177</v>
      </c>
      <c r="J425" s="107">
        <v>1</v>
      </c>
      <c r="K425" s="131">
        <v>120711</v>
      </c>
      <c r="L425" s="127">
        <v>160928</v>
      </c>
      <c r="M425" s="129"/>
      <c r="N425" s="129"/>
      <c r="O425" s="129"/>
      <c r="P425" s="129"/>
      <c r="Q425" s="107">
        <v>6</v>
      </c>
      <c r="R425" s="107" t="s">
        <v>63</v>
      </c>
      <c r="S425" s="107" t="s">
        <v>262</v>
      </c>
      <c r="T425" s="107" t="s">
        <v>27</v>
      </c>
      <c r="U425" s="107" t="s">
        <v>443</v>
      </c>
      <c r="V425" s="107"/>
      <c r="W425" s="107" t="s">
        <v>262</v>
      </c>
      <c r="X425" s="107" t="s">
        <v>31</v>
      </c>
      <c r="Y425" s="107" t="s">
        <v>262</v>
      </c>
      <c r="Z425" s="107"/>
      <c r="AA425" s="107" t="s">
        <v>35</v>
      </c>
      <c r="AB425" s="107" t="s">
        <v>261</v>
      </c>
      <c r="AC425" s="107"/>
      <c r="AD425" s="107" t="s">
        <v>261</v>
      </c>
      <c r="AE425" s="107" t="s">
        <v>261</v>
      </c>
      <c r="AF425" s="107" t="s">
        <v>261</v>
      </c>
      <c r="AG425" s="107" t="s">
        <v>261</v>
      </c>
      <c r="AH425" s="107"/>
      <c r="AI425" s="107"/>
      <c r="AJ425" s="107"/>
      <c r="AK425" s="107"/>
      <c r="AL425" s="107" t="s">
        <v>261</v>
      </c>
      <c r="AM425" s="107"/>
      <c r="AN425" s="107"/>
      <c r="AO425" s="107"/>
      <c r="AP425" s="107"/>
      <c r="AQ425" s="107"/>
      <c r="AR425" s="107"/>
      <c r="AS425" s="107"/>
      <c r="AT425" s="107" t="s">
        <v>261</v>
      </c>
      <c r="AU425" s="107"/>
      <c r="AV425" s="107" t="s">
        <v>261</v>
      </c>
    </row>
    <row r="426" spans="1:53" s="104" customFormat="1" ht="15.75" x14ac:dyDescent="0.25">
      <c r="A426" s="80" t="s">
        <v>439</v>
      </c>
      <c r="B426" s="107">
        <v>9</v>
      </c>
      <c r="C426" s="107" t="s">
        <v>224</v>
      </c>
      <c r="D426" s="116" t="s">
        <v>235</v>
      </c>
      <c r="E426" s="125">
        <v>31000</v>
      </c>
      <c r="F426" s="125">
        <v>12700000000</v>
      </c>
      <c r="G426" s="125">
        <v>86500</v>
      </c>
      <c r="H426" s="120" t="s">
        <v>121</v>
      </c>
      <c r="I426" s="109" t="s">
        <v>177</v>
      </c>
      <c r="J426" s="107">
        <v>1</v>
      </c>
      <c r="K426" s="131">
        <v>109757</v>
      </c>
      <c r="L426" s="127">
        <v>146324</v>
      </c>
      <c r="M426" s="129"/>
      <c r="N426" s="129"/>
      <c r="O426" s="129"/>
      <c r="P426" s="129"/>
      <c r="Q426" s="107">
        <v>6</v>
      </c>
      <c r="R426" s="107" t="s">
        <v>63</v>
      </c>
      <c r="S426" s="107" t="s">
        <v>262</v>
      </c>
      <c r="T426" s="107" t="s">
        <v>28</v>
      </c>
      <c r="U426" s="107" t="s">
        <v>443</v>
      </c>
      <c r="V426" s="107"/>
      <c r="W426" s="107" t="s">
        <v>262</v>
      </c>
      <c r="X426" s="107" t="s">
        <v>31</v>
      </c>
      <c r="Y426" s="107" t="s">
        <v>262</v>
      </c>
      <c r="Z426" s="107"/>
      <c r="AA426" s="107" t="s">
        <v>35</v>
      </c>
      <c r="AB426" s="107" t="s">
        <v>262</v>
      </c>
      <c r="AC426" s="107"/>
      <c r="AD426" s="107" t="s">
        <v>262</v>
      </c>
      <c r="AE426" s="107" t="s">
        <v>262</v>
      </c>
      <c r="AF426" s="107" t="s">
        <v>261</v>
      </c>
      <c r="AG426" s="107" t="s">
        <v>262</v>
      </c>
      <c r="AH426" s="107"/>
      <c r="AI426" s="107" t="s">
        <v>261</v>
      </c>
      <c r="AJ426" s="107" t="s">
        <v>261</v>
      </c>
      <c r="AK426" s="107"/>
      <c r="AL426" s="107" t="s">
        <v>261</v>
      </c>
      <c r="AM426" s="107"/>
      <c r="AN426" s="107"/>
      <c r="AO426" s="107"/>
      <c r="AP426" s="107"/>
      <c r="AQ426" s="107"/>
      <c r="AR426" s="107"/>
      <c r="AS426" s="107"/>
      <c r="AT426" s="107" t="s">
        <v>262</v>
      </c>
      <c r="AU426" s="107"/>
      <c r="AV426" s="107" t="s">
        <v>261</v>
      </c>
    </row>
    <row r="427" spans="1:53" s="104" customFormat="1" ht="15.75" x14ac:dyDescent="0.25">
      <c r="A427" s="80" t="s">
        <v>439</v>
      </c>
      <c r="B427" s="107">
        <v>9</v>
      </c>
      <c r="C427" s="107" t="s">
        <v>224</v>
      </c>
      <c r="D427" s="116" t="s">
        <v>235</v>
      </c>
      <c r="E427" s="125">
        <v>31000</v>
      </c>
      <c r="F427" s="125">
        <v>12700000000</v>
      </c>
      <c r="G427" s="125">
        <v>86500</v>
      </c>
      <c r="H427" s="120" t="s">
        <v>399</v>
      </c>
      <c r="I427" s="109" t="s">
        <v>177</v>
      </c>
      <c r="J427" s="107">
        <v>1</v>
      </c>
      <c r="K427" s="131">
        <v>97684</v>
      </c>
      <c r="L427" s="127">
        <v>130228</v>
      </c>
      <c r="M427" s="129"/>
      <c r="N427" s="129"/>
      <c r="O427" s="129"/>
      <c r="P427" s="129"/>
      <c r="Q427" s="107">
        <v>6</v>
      </c>
      <c r="R427" s="107" t="s">
        <v>63</v>
      </c>
      <c r="S427" s="107" t="s">
        <v>262</v>
      </c>
      <c r="T427" s="107" t="s">
        <v>28</v>
      </c>
      <c r="U427" s="107" t="s">
        <v>443</v>
      </c>
      <c r="V427" s="107"/>
      <c r="W427" s="107" t="s">
        <v>262</v>
      </c>
      <c r="X427" s="107" t="s">
        <v>31</v>
      </c>
      <c r="Y427" s="107" t="s">
        <v>262</v>
      </c>
      <c r="Z427" s="107" t="s">
        <v>38</v>
      </c>
      <c r="AA427" s="107" t="s">
        <v>35</v>
      </c>
      <c r="AB427" s="107" t="s">
        <v>262</v>
      </c>
      <c r="AC427" s="107"/>
      <c r="AD427" s="107" t="s">
        <v>262</v>
      </c>
      <c r="AE427" s="107" t="s">
        <v>262</v>
      </c>
      <c r="AF427" s="107" t="s">
        <v>262</v>
      </c>
      <c r="AG427" s="107"/>
      <c r="AH427" s="107" t="s">
        <v>261</v>
      </c>
      <c r="AI427" s="107" t="s">
        <v>261</v>
      </c>
      <c r="AJ427" s="107" t="s">
        <v>261</v>
      </c>
      <c r="AK427" s="107"/>
      <c r="AL427" s="107" t="s">
        <v>262</v>
      </c>
      <c r="AM427" s="107"/>
      <c r="AN427" s="107"/>
      <c r="AO427" s="107"/>
      <c r="AP427" s="107"/>
      <c r="AQ427" s="107"/>
      <c r="AR427" s="107"/>
      <c r="AS427" s="107"/>
      <c r="AT427" s="107" t="s">
        <v>262</v>
      </c>
      <c r="AU427" s="107"/>
      <c r="AV427" s="107" t="s">
        <v>262</v>
      </c>
    </row>
    <row r="428" spans="1:53" s="104" customFormat="1" ht="15.75" x14ac:dyDescent="0.25">
      <c r="A428" s="80" t="s">
        <v>439</v>
      </c>
      <c r="B428" s="107">
        <v>9</v>
      </c>
      <c r="C428" s="107" t="s">
        <v>224</v>
      </c>
      <c r="D428" s="116" t="s">
        <v>235</v>
      </c>
      <c r="E428" s="125">
        <v>31000</v>
      </c>
      <c r="F428" s="125">
        <v>12700000000</v>
      </c>
      <c r="G428" s="125">
        <v>86500</v>
      </c>
      <c r="H428" s="120" t="s">
        <v>251</v>
      </c>
      <c r="I428" s="109" t="s">
        <v>176</v>
      </c>
      <c r="J428" s="107">
        <v>1</v>
      </c>
      <c r="K428" s="131">
        <v>61318</v>
      </c>
      <c r="L428" s="127">
        <v>81735</v>
      </c>
      <c r="M428" s="129"/>
      <c r="N428" s="129"/>
      <c r="O428" s="129"/>
      <c r="P428" s="129"/>
      <c r="Q428" s="107">
        <v>6</v>
      </c>
      <c r="R428" s="107">
        <v>40</v>
      </c>
      <c r="S428" s="107" t="s">
        <v>262</v>
      </c>
      <c r="T428" s="107"/>
      <c r="U428" s="107"/>
      <c r="V428" s="107"/>
      <c r="W428" s="107" t="s">
        <v>262</v>
      </c>
      <c r="X428" s="107"/>
      <c r="Y428" s="107" t="s">
        <v>262</v>
      </c>
      <c r="Z428" s="107"/>
      <c r="AA428" s="107" t="s">
        <v>35</v>
      </c>
      <c r="AB428" s="107"/>
      <c r="AC428" s="107" t="s">
        <v>261</v>
      </c>
      <c r="AD428" s="107"/>
      <c r="AE428" s="107"/>
      <c r="AF428" s="107"/>
      <c r="AG428" s="107"/>
      <c r="AH428" s="107"/>
      <c r="AI428" s="107"/>
      <c r="AJ428" s="107"/>
      <c r="AK428" s="107"/>
      <c r="AL428" s="107"/>
      <c r="AM428" s="107"/>
      <c r="AN428" s="107"/>
      <c r="AO428" s="107"/>
      <c r="AP428" s="107"/>
      <c r="AQ428" s="107"/>
      <c r="AR428" s="107" t="s">
        <v>261</v>
      </c>
      <c r="AS428" s="107"/>
      <c r="AT428" s="107"/>
      <c r="AU428" s="107" t="s">
        <v>261</v>
      </c>
      <c r="AV428" s="107"/>
      <c r="AW428" s="108"/>
      <c r="AX428" s="108"/>
      <c r="AY428" s="108"/>
      <c r="AZ428" s="108"/>
      <c r="BA428" s="108"/>
    </row>
    <row r="429" spans="1:53" s="104" customFormat="1" ht="15.75" x14ac:dyDescent="0.25">
      <c r="A429" s="80" t="s">
        <v>439</v>
      </c>
      <c r="B429" s="107">
        <v>9</v>
      </c>
      <c r="C429" s="107" t="s">
        <v>224</v>
      </c>
      <c r="D429" s="116" t="s">
        <v>235</v>
      </c>
      <c r="E429" s="125">
        <v>31000</v>
      </c>
      <c r="F429" s="125">
        <v>12700000000</v>
      </c>
      <c r="G429" s="125">
        <v>86500</v>
      </c>
      <c r="H429" s="120" t="s">
        <v>42</v>
      </c>
      <c r="I429" s="109" t="s">
        <v>173</v>
      </c>
      <c r="J429" s="107">
        <v>3</v>
      </c>
      <c r="K429" s="131">
        <v>86133</v>
      </c>
      <c r="L429" s="127">
        <v>106870</v>
      </c>
      <c r="M429" s="129"/>
      <c r="N429" s="129"/>
      <c r="O429" s="129"/>
      <c r="P429" s="129"/>
      <c r="Q429" s="107">
        <v>6</v>
      </c>
      <c r="R429" s="107">
        <v>40</v>
      </c>
      <c r="S429" s="107" t="s">
        <v>262</v>
      </c>
      <c r="T429" s="107" t="s">
        <v>29</v>
      </c>
      <c r="U429" s="107" t="s">
        <v>443</v>
      </c>
      <c r="V429" s="107"/>
      <c r="W429" s="107" t="s">
        <v>262</v>
      </c>
      <c r="X429" s="107" t="s">
        <v>38</v>
      </c>
      <c r="Y429" s="107" t="s">
        <v>262</v>
      </c>
      <c r="Z429" s="107" t="s">
        <v>32</v>
      </c>
      <c r="AA429" s="107" t="s">
        <v>35</v>
      </c>
      <c r="AB429" s="107"/>
      <c r="AC429" s="107"/>
      <c r="AD429" s="107"/>
      <c r="AE429" s="107"/>
      <c r="AF429" s="107" t="s">
        <v>261</v>
      </c>
      <c r="AG429" s="107"/>
      <c r="AH429" s="107" t="s">
        <v>261</v>
      </c>
      <c r="AI429" s="107" t="s">
        <v>261</v>
      </c>
      <c r="AJ429" s="107" t="s">
        <v>261</v>
      </c>
      <c r="AK429" s="107"/>
      <c r="AL429" s="107"/>
      <c r="AM429" s="107"/>
      <c r="AN429" s="107"/>
      <c r="AO429" s="107"/>
      <c r="AP429" s="107"/>
      <c r="AQ429" s="107"/>
      <c r="AR429" s="107"/>
      <c r="AS429" s="107"/>
      <c r="AT429" s="107"/>
      <c r="AU429" s="107" t="s">
        <v>262</v>
      </c>
      <c r="AV429" s="107" t="s">
        <v>261</v>
      </c>
      <c r="AW429" s="108"/>
      <c r="AX429" s="108"/>
      <c r="AY429" s="108"/>
      <c r="AZ429" s="108"/>
      <c r="BA429" s="108"/>
    </row>
    <row r="430" spans="1:53" s="104" customFormat="1" ht="15.75" x14ac:dyDescent="0.25">
      <c r="A430" s="80" t="s">
        <v>439</v>
      </c>
      <c r="B430" s="107">
        <v>9</v>
      </c>
      <c r="C430" s="107" t="s">
        <v>224</v>
      </c>
      <c r="D430" s="116" t="s">
        <v>235</v>
      </c>
      <c r="E430" s="125">
        <v>31000</v>
      </c>
      <c r="F430" s="125">
        <v>12700000000</v>
      </c>
      <c r="G430" s="125">
        <v>86500</v>
      </c>
      <c r="H430" s="120" t="s">
        <v>14</v>
      </c>
      <c r="I430" s="109" t="s">
        <v>173</v>
      </c>
      <c r="J430" s="107">
        <v>4</v>
      </c>
      <c r="K430" s="131">
        <v>95056</v>
      </c>
      <c r="L430" s="127">
        <v>117957</v>
      </c>
      <c r="M430" s="129"/>
      <c r="N430" s="129"/>
      <c r="O430" s="129"/>
      <c r="P430" s="129"/>
      <c r="Q430" s="107">
        <v>6</v>
      </c>
      <c r="R430" s="107">
        <v>40</v>
      </c>
      <c r="S430" s="107" t="s">
        <v>262</v>
      </c>
      <c r="T430" s="107" t="s">
        <v>28</v>
      </c>
      <c r="U430" s="107" t="s">
        <v>443</v>
      </c>
      <c r="V430" s="107"/>
      <c r="W430" s="107" t="s">
        <v>262</v>
      </c>
      <c r="X430" s="107" t="s">
        <v>38</v>
      </c>
      <c r="Y430" s="107" t="s">
        <v>262</v>
      </c>
      <c r="Z430" s="107" t="s">
        <v>32</v>
      </c>
      <c r="AA430" s="107" t="s">
        <v>35</v>
      </c>
      <c r="AB430" s="107"/>
      <c r="AC430" s="107"/>
      <c r="AD430" s="107"/>
      <c r="AE430" s="107"/>
      <c r="AF430" s="107" t="s">
        <v>262</v>
      </c>
      <c r="AG430" s="107" t="s">
        <v>261</v>
      </c>
      <c r="AH430" s="107"/>
      <c r="AI430" s="107" t="s">
        <v>262</v>
      </c>
      <c r="AJ430" s="107" t="s">
        <v>262</v>
      </c>
      <c r="AK430" s="107"/>
      <c r="AL430" s="107"/>
      <c r="AM430" s="107"/>
      <c r="AN430" s="107"/>
      <c r="AO430" s="107"/>
      <c r="AP430" s="107"/>
      <c r="AQ430" s="107"/>
      <c r="AR430" s="107"/>
      <c r="AS430" s="107"/>
      <c r="AT430" s="107"/>
      <c r="AU430" s="107" t="s">
        <v>261</v>
      </c>
      <c r="AV430" s="107" t="s">
        <v>262</v>
      </c>
      <c r="AW430" s="108"/>
      <c r="AX430" s="108"/>
      <c r="AY430" s="108"/>
      <c r="AZ430" s="108"/>
      <c r="BA430" s="108"/>
    </row>
    <row r="431" spans="1:53" ht="15.75" x14ac:dyDescent="0.25">
      <c r="A431" s="69"/>
      <c r="B431" s="3">
        <v>9</v>
      </c>
      <c r="C431" s="3" t="s">
        <v>224</v>
      </c>
      <c r="D431" s="19" t="s">
        <v>65</v>
      </c>
      <c r="E431" s="27">
        <v>24782</v>
      </c>
      <c r="F431" s="27">
        <v>10473790700</v>
      </c>
      <c r="G431" s="27">
        <v>84526</v>
      </c>
      <c r="H431" s="6" t="s">
        <v>64</v>
      </c>
      <c r="I431" s="6" t="s">
        <v>177</v>
      </c>
      <c r="J431" s="3">
        <v>1</v>
      </c>
      <c r="K431" s="36">
        <v>102461</v>
      </c>
      <c r="L431" s="28">
        <v>138611</v>
      </c>
      <c r="M431" s="33">
        <v>49.26</v>
      </c>
      <c r="N431" s="33">
        <v>66.64</v>
      </c>
      <c r="O431" s="33"/>
      <c r="P431" s="33"/>
      <c r="Q431" s="3">
        <v>8</v>
      </c>
      <c r="R431" s="3">
        <v>40</v>
      </c>
      <c r="S431" s="3" t="s">
        <v>262</v>
      </c>
      <c r="T431" s="3" t="s">
        <v>145</v>
      </c>
      <c r="U431" s="3" t="s">
        <v>398</v>
      </c>
      <c r="V431" s="3"/>
      <c r="W431" s="3" t="s">
        <v>262</v>
      </c>
      <c r="X431" s="3" t="s">
        <v>38</v>
      </c>
      <c r="Y431" s="3" t="s">
        <v>262</v>
      </c>
      <c r="Z431" s="3" t="s">
        <v>32</v>
      </c>
      <c r="AA431" s="3" t="s">
        <v>35</v>
      </c>
      <c r="AB431" s="3"/>
      <c r="AC431" s="3"/>
      <c r="AD431" s="3"/>
      <c r="AE431" s="3"/>
      <c r="AF431" s="3" t="s">
        <v>262</v>
      </c>
      <c r="AG431" s="3" t="s">
        <v>262</v>
      </c>
      <c r="AH431" s="3"/>
      <c r="AI431" s="3" t="s">
        <v>262</v>
      </c>
      <c r="AJ431" s="3" t="s">
        <v>262</v>
      </c>
      <c r="AK431" s="3"/>
      <c r="AL431" s="3" t="s">
        <v>262</v>
      </c>
      <c r="AM431" s="3"/>
      <c r="AN431" s="3"/>
      <c r="AO431" s="3"/>
      <c r="AP431" s="3"/>
      <c r="AQ431" s="3"/>
      <c r="AR431" s="3" t="s">
        <v>262</v>
      </c>
      <c r="AS431" s="3"/>
      <c r="AT431" s="3"/>
      <c r="AU431" s="3"/>
      <c r="AV431" s="3" t="s">
        <v>262</v>
      </c>
    </row>
    <row r="432" spans="1:53" ht="15.75" x14ac:dyDescent="0.25">
      <c r="A432" s="69"/>
      <c r="B432" s="3">
        <v>9</v>
      </c>
      <c r="C432" s="3" t="s">
        <v>224</v>
      </c>
      <c r="D432" s="19" t="s">
        <v>65</v>
      </c>
      <c r="E432" s="27">
        <v>24782</v>
      </c>
      <c r="F432" s="27">
        <v>10473790700</v>
      </c>
      <c r="G432" s="27">
        <v>84526</v>
      </c>
      <c r="H432" s="6" t="s">
        <v>311</v>
      </c>
      <c r="I432" s="6" t="s">
        <v>173</v>
      </c>
      <c r="J432" s="3">
        <v>2</v>
      </c>
      <c r="K432" s="36">
        <v>82680</v>
      </c>
      <c r="L432" s="28">
        <v>106246</v>
      </c>
      <c r="M432" s="33">
        <v>39.75</v>
      </c>
      <c r="N432" s="33">
        <v>51.08</v>
      </c>
      <c r="O432" s="33"/>
      <c r="P432" s="33"/>
      <c r="Q432" s="3">
        <v>3</v>
      </c>
      <c r="R432" s="3">
        <v>40</v>
      </c>
      <c r="S432" s="3" t="s">
        <v>262</v>
      </c>
      <c r="T432" s="3" t="s">
        <v>27</v>
      </c>
      <c r="U432" s="3" t="s">
        <v>56</v>
      </c>
      <c r="V432" s="3" t="s">
        <v>262</v>
      </c>
      <c r="W432" s="3" t="s">
        <v>262</v>
      </c>
      <c r="X432" s="3" t="s">
        <v>31</v>
      </c>
      <c r="Y432" s="3" t="s">
        <v>262</v>
      </c>
      <c r="Z432" s="3"/>
      <c r="AA432" s="3" t="s">
        <v>35</v>
      </c>
      <c r="AB432" s="3" t="s">
        <v>262</v>
      </c>
      <c r="AC432" s="3" t="s">
        <v>262</v>
      </c>
      <c r="AD432" s="3" t="s">
        <v>262</v>
      </c>
      <c r="AE432" s="3" t="s">
        <v>262</v>
      </c>
      <c r="AF432" s="3" t="s">
        <v>262</v>
      </c>
      <c r="AG432" s="3" t="s">
        <v>262</v>
      </c>
      <c r="AH432" s="3" t="s">
        <v>262</v>
      </c>
      <c r="AI432" s="3"/>
      <c r="AJ432" s="3"/>
      <c r="AK432" s="3" t="s">
        <v>262</v>
      </c>
      <c r="AL432" s="3" t="s">
        <v>262</v>
      </c>
      <c r="AM432" s="3" t="s">
        <v>262</v>
      </c>
      <c r="AN432" s="3" t="s">
        <v>262</v>
      </c>
      <c r="AO432" s="3" t="s">
        <v>262</v>
      </c>
      <c r="AP432" s="3" t="s">
        <v>262</v>
      </c>
      <c r="AQ432" s="3" t="s">
        <v>262</v>
      </c>
      <c r="AR432" s="3" t="s">
        <v>262</v>
      </c>
      <c r="AS432" s="3"/>
      <c r="AT432" s="3" t="s">
        <v>262</v>
      </c>
      <c r="AU432" s="3" t="s">
        <v>262</v>
      </c>
      <c r="AV432" s="3" t="s">
        <v>262</v>
      </c>
    </row>
    <row r="433" spans="1:48" ht="15.75" x14ac:dyDescent="0.25">
      <c r="A433" s="69"/>
      <c r="B433" s="3">
        <v>9</v>
      </c>
      <c r="C433" s="3" t="s">
        <v>224</v>
      </c>
      <c r="D433" s="19" t="s">
        <v>65</v>
      </c>
      <c r="E433" s="27">
        <v>24782</v>
      </c>
      <c r="F433" s="27">
        <v>10473790700</v>
      </c>
      <c r="G433" s="27">
        <v>84526</v>
      </c>
      <c r="H433" s="6" t="s">
        <v>312</v>
      </c>
      <c r="I433" s="6" t="s">
        <v>173</v>
      </c>
      <c r="J433" s="3">
        <v>3</v>
      </c>
      <c r="K433" s="36">
        <v>69139</v>
      </c>
      <c r="L433" s="28">
        <v>88837</v>
      </c>
      <c r="M433" s="33">
        <v>33.24</v>
      </c>
      <c r="N433" s="33">
        <v>42.71</v>
      </c>
      <c r="O433" s="33"/>
      <c r="P433" s="33"/>
      <c r="Q433" s="3">
        <v>9</v>
      </c>
      <c r="R433" s="3">
        <v>40</v>
      </c>
      <c r="S433" s="3" t="s">
        <v>262</v>
      </c>
      <c r="T433" s="3" t="s">
        <v>28</v>
      </c>
      <c r="U433" s="3" t="s">
        <v>56</v>
      </c>
      <c r="V433" s="3" t="s">
        <v>262</v>
      </c>
      <c r="W433" s="3" t="s">
        <v>262</v>
      </c>
      <c r="X433" s="3" t="s">
        <v>269</v>
      </c>
      <c r="Y433" s="3" t="s">
        <v>262</v>
      </c>
      <c r="Z433" s="3" t="s">
        <v>38</v>
      </c>
      <c r="AA433" s="3" t="s">
        <v>35</v>
      </c>
      <c r="AB433" s="3"/>
      <c r="AC433" s="3"/>
      <c r="AD433" s="3"/>
      <c r="AE433" s="3" t="s">
        <v>262</v>
      </c>
      <c r="AF433" s="3" t="s">
        <v>262</v>
      </c>
      <c r="AG433" s="3" t="s">
        <v>262</v>
      </c>
      <c r="AH433" s="3" t="s">
        <v>262</v>
      </c>
      <c r="AI433" s="3" t="s">
        <v>262</v>
      </c>
      <c r="AJ433" s="3" t="s">
        <v>262</v>
      </c>
      <c r="AK433" s="3" t="s">
        <v>262</v>
      </c>
      <c r="AL433" s="3" t="s">
        <v>262</v>
      </c>
      <c r="AM433" s="3" t="s">
        <v>262</v>
      </c>
      <c r="AN433" s="3"/>
      <c r="AO433" s="3"/>
      <c r="AP433" s="3"/>
      <c r="AQ433" s="3"/>
      <c r="AR433" s="3" t="s">
        <v>262</v>
      </c>
      <c r="AS433" s="3"/>
      <c r="AT433" s="3" t="s">
        <v>262</v>
      </c>
      <c r="AU433" s="3" t="s">
        <v>262</v>
      </c>
      <c r="AV433" s="3" t="s">
        <v>262</v>
      </c>
    </row>
    <row r="434" spans="1:48" ht="15.75" x14ac:dyDescent="0.25">
      <c r="A434" s="69"/>
      <c r="B434" s="3">
        <v>9</v>
      </c>
      <c r="C434" s="3" t="s">
        <v>224</v>
      </c>
      <c r="D434" s="19" t="s">
        <v>65</v>
      </c>
      <c r="E434" s="27">
        <v>24782</v>
      </c>
      <c r="F434" s="27">
        <v>10473790700</v>
      </c>
      <c r="G434" s="27">
        <v>84526</v>
      </c>
      <c r="H434" s="6" t="s">
        <v>59</v>
      </c>
      <c r="I434" s="6" t="s">
        <v>176</v>
      </c>
      <c r="J434" s="3">
        <v>2</v>
      </c>
      <c r="K434" s="36">
        <v>55598</v>
      </c>
      <c r="L434" s="28">
        <v>71427</v>
      </c>
      <c r="M434" s="33">
        <v>26.73</v>
      </c>
      <c r="N434" s="33">
        <v>34.340000000000003</v>
      </c>
      <c r="O434" s="33"/>
      <c r="P434" s="33"/>
      <c r="Q434" s="3">
        <v>9</v>
      </c>
      <c r="R434" s="3">
        <v>40</v>
      </c>
      <c r="S434" s="3" t="s">
        <v>262</v>
      </c>
      <c r="T434" s="3" t="s">
        <v>29</v>
      </c>
      <c r="U434" s="3" t="s">
        <v>56</v>
      </c>
      <c r="V434" s="3" t="s">
        <v>262</v>
      </c>
      <c r="W434" s="3" t="s">
        <v>262</v>
      </c>
      <c r="X434" s="3" t="s">
        <v>269</v>
      </c>
      <c r="Y434" s="3" t="s">
        <v>262</v>
      </c>
      <c r="Z434" s="3"/>
      <c r="AA434" s="3" t="s">
        <v>35</v>
      </c>
      <c r="AB434" s="3"/>
      <c r="AC434" s="3"/>
      <c r="AD434" s="3"/>
      <c r="AE434" s="3" t="s">
        <v>262</v>
      </c>
      <c r="AF434" s="3" t="s">
        <v>262</v>
      </c>
      <c r="AG434" s="3"/>
      <c r="AH434" s="3" t="s">
        <v>262</v>
      </c>
      <c r="AI434" s="3" t="s">
        <v>262</v>
      </c>
      <c r="AJ434" s="3" t="s">
        <v>262</v>
      </c>
      <c r="AK434" s="3" t="s">
        <v>262</v>
      </c>
      <c r="AL434" s="3" t="s">
        <v>262</v>
      </c>
      <c r="AM434" s="3"/>
      <c r="AN434" s="3"/>
      <c r="AO434" s="3"/>
      <c r="AP434" s="3"/>
      <c r="AQ434" s="3"/>
      <c r="AR434" s="3" t="s">
        <v>262</v>
      </c>
      <c r="AS434" s="3"/>
      <c r="AT434" s="3" t="s">
        <v>262</v>
      </c>
      <c r="AU434" s="3" t="s">
        <v>262</v>
      </c>
      <c r="AV434" s="3" t="s">
        <v>262</v>
      </c>
    </row>
    <row r="435" spans="1:48" s="159" customFormat="1" ht="15.75" x14ac:dyDescent="0.25">
      <c r="A435" s="81" t="s">
        <v>439</v>
      </c>
      <c r="B435" s="190">
        <v>9</v>
      </c>
      <c r="C435" s="190" t="s">
        <v>224</v>
      </c>
      <c r="D435" s="182" t="s">
        <v>219</v>
      </c>
      <c r="E435" s="198">
        <v>22551</v>
      </c>
      <c r="F435" s="198">
        <v>8449796900</v>
      </c>
      <c r="G435" s="198">
        <v>62785</v>
      </c>
      <c r="H435" s="184" t="s">
        <v>54</v>
      </c>
      <c r="I435" s="179" t="s">
        <v>176</v>
      </c>
      <c r="J435" s="190">
        <v>1</v>
      </c>
      <c r="K435" s="209">
        <v>55515</v>
      </c>
      <c r="L435" s="201">
        <v>69222</v>
      </c>
      <c r="M435" s="205">
        <v>26.69</v>
      </c>
      <c r="N435" s="205">
        <v>33.28</v>
      </c>
      <c r="O435" s="205"/>
      <c r="P435" s="205"/>
      <c r="Q435" s="190">
        <v>9</v>
      </c>
      <c r="R435" s="190">
        <v>10</v>
      </c>
      <c r="S435" s="190"/>
      <c r="T435" s="190"/>
      <c r="U435" s="190"/>
      <c r="V435" s="190" t="s">
        <v>262</v>
      </c>
      <c r="W435" s="190" t="s">
        <v>262</v>
      </c>
      <c r="X435" s="190"/>
      <c r="Y435" s="190" t="s">
        <v>262</v>
      </c>
      <c r="Z435" s="190"/>
      <c r="AA435" s="190" t="s">
        <v>49</v>
      </c>
      <c r="AB435" s="190"/>
      <c r="AC435" s="190" t="s">
        <v>262</v>
      </c>
      <c r="AD435" s="190"/>
      <c r="AE435" s="190"/>
      <c r="AF435" s="190"/>
      <c r="AG435" s="190"/>
      <c r="AH435" s="190"/>
      <c r="AI435" s="190"/>
      <c r="AJ435" s="190"/>
      <c r="AK435" s="190"/>
      <c r="AL435" s="190"/>
      <c r="AM435" s="190"/>
      <c r="AN435" s="190"/>
      <c r="AO435" s="190" t="s">
        <v>262</v>
      </c>
      <c r="AP435" s="190" t="s">
        <v>262</v>
      </c>
      <c r="AQ435" s="190" t="s">
        <v>262</v>
      </c>
      <c r="AR435" s="190" t="s">
        <v>262</v>
      </c>
      <c r="AS435" s="190"/>
      <c r="AT435" s="190"/>
      <c r="AU435" s="190" t="s">
        <v>262</v>
      </c>
      <c r="AV435" s="190"/>
    </row>
    <row r="436" spans="1:48" s="159" customFormat="1" ht="15.75" x14ac:dyDescent="0.25">
      <c r="A436" s="81" t="s">
        <v>439</v>
      </c>
      <c r="B436" s="190">
        <v>9</v>
      </c>
      <c r="C436" s="190" t="s">
        <v>224</v>
      </c>
      <c r="D436" s="182" t="s">
        <v>219</v>
      </c>
      <c r="E436" s="198">
        <v>22551</v>
      </c>
      <c r="F436" s="198">
        <v>8449796900</v>
      </c>
      <c r="G436" s="198">
        <v>62785</v>
      </c>
      <c r="H436" s="184" t="s">
        <v>89</v>
      </c>
      <c r="I436" s="179" t="s">
        <v>173</v>
      </c>
      <c r="J436" s="190">
        <v>2</v>
      </c>
      <c r="K436" s="209">
        <v>74339</v>
      </c>
      <c r="L436" s="201">
        <v>92622</v>
      </c>
      <c r="M436" s="205">
        <v>35.74</v>
      </c>
      <c r="N436" s="205">
        <v>44.53</v>
      </c>
      <c r="O436" s="205"/>
      <c r="P436" s="205"/>
      <c r="Q436" s="190">
        <v>9</v>
      </c>
      <c r="R436" s="190">
        <v>40</v>
      </c>
      <c r="S436" s="190"/>
      <c r="T436" s="190"/>
      <c r="U436" s="190"/>
      <c r="V436" s="190" t="s">
        <v>262</v>
      </c>
      <c r="W436" s="190" t="s">
        <v>262</v>
      </c>
      <c r="X436" s="190"/>
      <c r="Y436" s="190" t="s">
        <v>262</v>
      </c>
      <c r="Z436" s="190"/>
      <c r="AA436" s="190" t="s">
        <v>35</v>
      </c>
      <c r="AB436" s="190"/>
      <c r="AC436" s="190" t="s">
        <v>262</v>
      </c>
      <c r="AD436" s="190"/>
      <c r="AE436" s="190"/>
      <c r="AF436" s="190"/>
      <c r="AG436" s="190"/>
      <c r="AH436" s="190" t="s">
        <v>262</v>
      </c>
      <c r="AI436" s="190" t="s">
        <v>262</v>
      </c>
      <c r="AJ436" s="190" t="s">
        <v>262</v>
      </c>
      <c r="AK436" s="190" t="s">
        <v>262</v>
      </c>
      <c r="AL436" s="190" t="s">
        <v>262</v>
      </c>
      <c r="AM436" s="190" t="s">
        <v>38</v>
      </c>
      <c r="AN436" s="190"/>
      <c r="AO436" s="190" t="s">
        <v>262</v>
      </c>
      <c r="AP436" s="190" t="s">
        <v>262</v>
      </c>
      <c r="AQ436" s="190" t="s">
        <v>262</v>
      </c>
      <c r="AR436" s="190" t="s">
        <v>262</v>
      </c>
      <c r="AS436" s="190"/>
      <c r="AT436" s="190" t="s">
        <v>38</v>
      </c>
      <c r="AU436" s="190" t="s">
        <v>262</v>
      </c>
      <c r="AV436" s="190" t="s">
        <v>262</v>
      </c>
    </row>
    <row r="437" spans="1:48" s="159" customFormat="1" ht="15.75" x14ac:dyDescent="0.25">
      <c r="A437" s="81" t="s">
        <v>439</v>
      </c>
      <c r="B437" s="190">
        <v>9</v>
      </c>
      <c r="C437" s="190" t="s">
        <v>224</v>
      </c>
      <c r="D437" s="182" t="s">
        <v>219</v>
      </c>
      <c r="E437" s="198">
        <v>22551</v>
      </c>
      <c r="F437" s="198">
        <v>8449796900</v>
      </c>
      <c r="G437" s="198">
        <v>62785</v>
      </c>
      <c r="H437" s="184" t="s">
        <v>90</v>
      </c>
      <c r="I437" s="179" t="s">
        <v>173</v>
      </c>
      <c r="J437" s="190">
        <v>1</v>
      </c>
      <c r="K437" s="209">
        <v>83512</v>
      </c>
      <c r="L437" s="201">
        <v>104062</v>
      </c>
      <c r="M437" s="205">
        <v>40.15</v>
      </c>
      <c r="N437" s="205">
        <v>50.03</v>
      </c>
      <c r="O437" s="205"/>
      <c r="P437" s="205"/>
      <c r="Q437" s="190">
        <v>9</v>
      </c>
      <c r="R437" s="190">
        <v>40</v>
      </c>
      <c r="S437" s="190"/>
      <c r="T437" s="190" t="s">
        <v>29</v>
      </c>
      <c r="U437" s="190"/>
      <c r="V437" s="190" t="s">
        <v>262</v>
      </c>
      <c r="W437" s="190" t="s">
        <v>262</v>
      </c>
      <c r="X437" s="190"/>
      <c r="Y437" s="190" t="s">
        <v>262</v>
      </c>
      <c r="Z437" s="190"/>
      <c r="AA437" s="190" t="s">
        <v>35</v>
      </c>
      <c r="AB437" s="190"/>
      <c r="AC437" s="190" t="s">
        <v>262</v>
      </c>
      <c r="AD437" s="190"/>
      <c r="AE437" s="190"/>
      <c r="AF437" s="190"/>
      <c r="AG437" s="190"/>
      <c r="AH437" s="190" t="s">
        <v>262</v>
      </c>
      <c r="AI437" s="190" t="s">
        <v>262</v>
      </c>
      <c r="AJ437" s="190" t="s">
        <v>262</v>
      </c>
      <c r="AK437" s="190" t="s">
        <v>262</v>
      </c>
      <c r="AL437" s="190" t="s">
        <v>262</v>
      </c>
      <c r="AM437" s="190" t="s">
        <v>38</v>
      </c>
      <c r="AN437" s="190" t="s">
        <v>262</v>
      </c>
      <c r="AO437" s="190" t="s">
        <v>262</v>
      </c>
      <c r="AP437" s="190" t="s">
        <v>262</v>
      </c>
      <c r="AQ437" s="190" t="s">
        <v>262</v>
      </c>
      <c r="AR437" s="190" t="s">
        <v>262</v>
      </c>
      <c r="AS437" s="190"/>
      <c r="AT437" s="190" t="s">
        <v>262</v>
      </c>
      <c r="AU437" s="190" t="s">
        <v>262</v>
      </c>
      <c r="AV437" s="190" t="s">
        <v>262</v>
      </c>
    </row>
    <row r="438" spans="1:48" s="159" customFormat="1" ht="15.75" x14ac:dyDescent="0.25">
      <c r="A438" s="81" t="s">
        <v>439</v>
      </c>
      <c r="B438" s="190">
        <v>9</v>
      </c>
      <c r="C438" s="190" t="s">
        <v>224</v>
      </c>
      <c r="D438" s="182" t="s">
        <v>219</v>
      </c>
      <c r="E438" s="198">
        <v>22551</v>
      </c>
      <c r="F438" s="198">
        <v>8449796900</v>
      </c>
      <c r="G438" s="198">
        <v>62785</v>
      </c>
      <c r="H438" s="184" t="s">
        <v>64</v>
      </c>
      <c r="I438" s="179" t="s">
        <v>177</v>
      </c>
      <c r="J438" s="190">
        <v>1</v>
      </c>
      <c r="K438" s="209">
        <v>117936</v>
      </c>
      <c r="L438" s="201">
        <v>146536</v>
      </c>
      <c r="M438" s="205">
        <v>56.7</v>
      </c>
      <c r="N438" s="205">
        <v>70.45</v>
      </c>
      <c r="O438" s="205"/>
      <c r="P438" s="205"/>
      <c r="Q438" s="190">
        <v>9</v>
      </c>
      <c r="R438" s="190">
        <v>40</v>
      </c>
      <c r="S438" s="190"/>
      <c r="T438" s="190" t="s">
        <v>28</v>
      </c>
      <c r="U438" s="190"/>
      <c r="V438" s="190" t="s">
        <v>262</v>
      </c>
      <c r="W438" s="190" t="s">
        <v>262</v>
      </c>
      <c r="X438" s="190" t="s">
        <v>31</v>
      </c>
      <c r="Y438" s="190" t="s">
        <v>262</v>
      </c>
      <c r="Z438" s="190"/>
      <c r="AA438" s="190" t="s">
        <v>35</v>
      </c>
      <c r="AB438" s="190" t="s">
        <v>262</v>
      </c>
      <c r="AC438" s="190" t="s">
        <v>262</v>
      </c>
      <c r="AD438" s="190" t="s">
        <v>262</v>
      </c>
      <c r="AE438" s="190"/>
      <c r="AF438" s="190" t="s">
        <v>262</v>
      </c>
      <c r="AG438" s="190" t="s">
        <v>262</v>
      </c>
      <c r="AH438" s="190" t="s">
        <v>262</v>
      </c>
      <c r="AI438" s="190" t="s">
        <v>262</v>
      </c>
      <c r="AJ438" s="190" t="s">
        <v>262</v>
      </c>
      <c r="AK438" s="190" t="s">
        <v>262</v>
      </c>
      <c r="AL438" s="190" t="s">
        <v>262</v>
      </c>
      <c r="AM438" s="190"/>
      <c r="AN438" s="190" t="s">
        <v>262</v>
      </c>
      <c r="AO438" s="190" t="s">
        <v>262</v>
      </c>
      <c r="AP438" s="190" t="s">
        <v>262</v>
      </c>
      <c r="AQ438" s="190" t="s">
        <v>262</v>
      </c>
      <c r="AR438" s="190" t="s">
        <v>262</v>
      </c>
      <c r="AS438" s="190"/>
      <c r="AT438" s="190" t="s">
        <v>262</v>
      </c>
      <c r="AU438" s="190" t="s">
        <v>262</v>
      </c>
      <c r="AV438" s="190" t="s">
        <v>262</v>
      </c>
    </row>
    <row r="439" spans="1:48" ht="15.75" x14ac:dyDescent="0.25">
      <c r="A439" s="69"/>
      <c r="B439" s="3">
        <v>9</v>
      </c>
      <c r="C439" s="3" t="s">
        <v>224</v>
      </c>
      <c r="D439" s="19" t="s">
        <v>313</v>
      </c>
      <c r="E439" s="27">
        <v>1613</v>
      </c>
      <c r="F439" s="27">
        <v>1330118000</v>
      </c>
      <c r="G439" s="27">
        <v>3843</v>
      </c>
      <c r="H439" s="22" t="s">
        <v>64</v>
      </c>
      <c r="I439" s="23" t="s">
        <v>177</v>
      </c>
      <c r="J439" s="3">
        <v>1</v>
      </c>
      <c r="K439" s="36"/>
      <c r="L439" s="28">
        <v>62086</v>
      </c>
      <c r="M439" s="33"/>
      <c r="N439" s="33"/>
      <c r="O439" s="33"/>
      <c r="P439" s="33"/>
      <c r="Q439" s="3">
        <v>8</v>
      </c>
      <c r="R439" s="3">
        <v>40</v>
      </c>
      <c r="S439" s="3"/>
      <c r="T439" s="3" t="s">
        <v>28</v>
      </c>
      <c r="U439" s="3"/>
      <c r="V439" s="3" t="s">
        <v>262</v>
      </c>
      <c r="W439" s="3" t="s">
        <v>262</v>
      </c>
      <c r="X439" s="3" t="s">
        <v>262</v>
      </c>
      <c r="Y439" s="3" t="s">
        <v>262</v>
      </c>
      <c r="Z439" s="3"/>
      <c r="AA439" s="3" t="s">
        <v>35</v>
      </c>
      <c r="AB439" s="3" t="s">
        <v>262</v>
      </c>
      <c r="AC439" s="3" t="s">
        <v>262</v>
      </c>
      <c r="AD439" s="3" t="s">
        <v>262</v>
      </c>
      <c r="AE439" s="3" t="s">
        <v>262</v>
      </c>
      <c r="AF439" s="3" t="s">
        <v>262</v>
      </c>
      <c r="AG439" s="3" t="s">
        <v>262</v>
      </c>
      <c r="AH439" s="3" t="s">
        <v>262</v>
      </c>
      <c r="AI439" s="3" t="s">
        <v>262</v>
      </c>
      <c r="AJ439" s="3" t="s">
        <v>262</v>
      </c>
      <c r="AK439" s="3" t="s">
        <v>262</v>
      </c>
      <c r="AL439" s="3" t="s">
        <v>262</v>
      </c>
      <c r="AM439" s="3"/>
      <c r="AN439" s="3" t="s">
        <v>262</v>
      </c>
      <c r="AO439" s="3" t="s">
        <v>262</v>
      </c>
      <c r="AP439" s="3" t="s">
        <v>262</v>
      </c>
      <c r="AQ439" s="3" t="s">
        <v>262</v>
      </c>
      <c r="AR439" s="3" t="s">
        <v>262</v>
      </c>
      <c r="AS439" s="3" t="s">
        <v>262</v>
      </c>
      <c r="AT439" s="3" t="s">
        <v>262</v>
      </c>
      <c r="AU439" s="3" t="s">
        <v>262</v>
      </c>
      <c r="AV439" s="3" t="s">
        <v>262</v>
      </c>
    </row>
    <row r="440" spans="1:48" ht="15.75" x14ac:dyDescent="0.25">
      <c r="A440" s="69"/>
      <c r="B440" s="3">
        <v>9</v>
      </c>
      <c r="C440" s="3" t="s">
        <v>224</v>
      </c>
      <c r="D440" s="19" t="s">
        <v>142</v>
      </c>
      <c r="E440" s="27">
        <v>22819</v>
      </c>
      <c r="F440" s="27">
        <v>13505434400</v>
      </c>
      <c r="G440" s="27">
        <v>64198</v>
      </c>
      <c r="H440" s="22" t="s">
        <v>64</v>
      </c>
      <c r="I440" s="6" t="s">
        <v>177</v>
      </c>
      <c r="J440" s="3">
        <v>1</v>
      </c>
      <c r="K440" s="36">
        <v>119496</v>
      </c>
      <c r="L440" s="28">
        <v>155355</v>
      </c>
      <c r="M440" s="33">
        <v>57.45</v>
      </c>
      <c r="N440" s="33">
        <v>74.69</v>
      </c>
      <c r="O440" s="33"/>
      <c r="P440" s="33"/>
      <c r="Q440" s="3">
        <v>10</v>
      </c>
      <c r="R440" s="3">
        <v>40</v>
      </c>
      <c r="S440" s="3" t="s">
        <v>262</v>
      </c>
      <c r="T440" s="3" t="s">
        <v>28</v>
      </c>
      <c r="U440" s="3" t="s">
        <v>262</v>
      </c>
      <c r="V440" s="3" t="s">
        <v>262</v>
      </c>
      <c r="W440" s="3"/>
      <c r="X440" s="3" t="s">
        <v>31</v>
      </c>
      <c r="Y440" s="3" t="s">
        <v>262</v>
      </c>
      <c r="Z440" s="3"/>
      <c r="AA440" s="3" t="s">
        <v>35</v>
      </c>
      <c r="AB440" s="3"/>
      <c r="AC440" s="3"/>
      <c r="AD440" s="3"/>
      <c r="AE440" s="3"/>
      <c r="AF440" s="3"/>
      <c r="AG440" s="3" t="s">
        <v>262</v>
      </c>
      <c r="AH440" s="3" t="s">
        <v>262</v>
      </c>
      <c r="AI440" s="3" t="s">
        <v>262</v>
      </c>
      <c r="AJ440" s="3" t="s">
        <v>262</v>
      </c>
      <c r="AK440" s="3" t="s">
        <v>262</v>
      </c>
      <c r="AL440" s="3" t="s">
        <v>262</v>
      </c>
      <c r="AM440" s="3"/>
      <c r="AN440" s="3"/>
      <c r="AO440" s="3"/>
      <c r="AP440" s="3"/>
      <c r="AQ440" s="3"/>
      <c r="AR440" s="3" t="s">
        <v>262</v>
      </c>
      <c r="AS440" s="3"/>
      <c r="AT440" s="3" t="s">
        <v>262</v>
      </c>
      <c r="AU440" s="3"/>
      <c r="AV440" s="3" t="s">
        <v>262</v>
      </c>
    </row>
    <row r="441" spans="1:48" ht="15.75" x14ac:dyDescent="0.25">
      <c r="A441" s="69"/>
      <c r="B441" s="3">
        <v>9</v>
      </c>
      <c r="C441" s="3" t="s">
        <v>224</v>
      </c>
      <c r="D441" s="19" t="s">
        <v>142</v>
      </c>
      <c r="E441" s="27">
        <v>22819</v>
      </c>
      <c r="F441" s="27">
        <v>13505434400</v>
      </c>
      <c r="G441" s="27">
        <v>64198</v>
      </c>
      <c r="H441" s="22" t="s">
        <v>141</v>
      </c>
      <c r="I441" s="6" t="s">
        <v>176</v>
      </c>
      <c r="J441" s="3">
        <v>1</v>
      </c>
      <c r="K441" s="36">
        <v>60632</v>
      </c>
      <c r="L441" s="28">
        <v>78811</v>
      </c>
      <c r="M441" s="33">
        <v>29.15</v>
      </c>
      <c r="N441" s="33">
        <v>37.89</v>
      </c>
      <c r="O441" s="33"/>
      <c r="P441" s="33"/>
      <c r="Q441" s="3"/>
      <c r="R441" s="3">
        <v>40</v>
      </c>
      <c r="S441" s="3" t="s">
        <v>262</v>
      </c>
      <c r="T441" s="3" t="s">
        <v>27</v>
      </c>
      <c r="U441" s="3"/>
      <c r="V441" s="3" t="s">
        <v>262</v>
      </c>
      <c r="W441" s="3"/>
      <c r="X441" s="3" t="s">
        <v>31</v>
      </c>
      <c r="Y441" s="3" t="s">
        <v>262</v>
      </c>
      <c r="Z441" s="3"/>
      <c r="AA441" s="3" t="s">
        <v>35</v>
      </c>
      <c r="AB441" s="3" t="s">
        <v>262</v>
      </c>
      <c r="AC441" s="3"/>
      <c r="AD441" s="3" t="s">
        <v>262</v>
      </c>
      <c r="AE441" s="3" t="s">
        <v>262</v>
      </c>
      <c r="AF441" s="3" t="s">
        <v>262</v>
      </c>
      <c r="AG441" s="3" t="s">
        <v>262</v>
      </c>
      <c r="AH441" s="3"/>
      <c r="AI441" s="3" t="s">
        <v>262</v>
      </c>
      <c r="AJ441" s="3" t="s">
        <v>262</v>
      </c>
      <c r="AK441" s="3"/>
      <c r="AL441" s="3" t="s">
        <v>262</v>
      </c>
      <c r="AM441" s="3"/>
      <c r="AN441" s="3"/>
      <c r="AO441" s="3"/>
      <c r="AP441" s="3"/>
      <c r="AQ441" s="3"/>
      <c r="AR441" s="3"/>
      <c r="AS441" s="3"/>
      <c r="AT441" s="3" t="s">
        <v>262</v>
      </c>
      <c r="AU441" s="3"/>
      <c r="AV441" s="3" t="s">
        <v>262</v>
      </c>
    </row>
    <row r="442" spans="1:48" ht="15.75" x14ac:dyDescent="0.25">
      <c r="A442" s="69"/>
      <c r="B442" s="3">
        <v>9</v>
      </c>
      <c r="C442" s="3" t="s">
        <v>224</v>
      </c>
      <c r="D442" s="19" t="s">
        <v>142</v>
      </c>
      <c r="E442" s="27">
        <v>22819</v>
      </c>
      <c r="F442" s="27">
        <v>13505434400</v>
      </c>
      <c r="G442" s="27">
        <v>64198</v>
      </c>
      <c r="H442" s="22" t="s">
        <v>89</v>
      </c>
      <c r="I442" s="6" t="s">
        <v>173</v>
      </c>
      <c r="J442" s="3">
        <v>2</v>
      </c>
      <c r="K442" s="36">
        <v>71656</v>
      </c>
      <c r="L442" s="28">
        <v>93163</v>
      </c>
      <c r="M442" s="33">
        <v>34.450000000000003</v>
      </c>
      <c r="N442" s="33">
        <v>44.79</v>
      </c>
      <c r="O442" s="33"/>
      <c r="P442" s="33"/>
      <c r="Q442" s="3">
        <v>7</v>
      </c>
      <c r="R442" s="3">
        <v>40</v>
      </c>
      <c r="S442" s="3" t="s">
        <v>262</v>
      </c>
      <c r="T442" s="3" t="s">
        <v>111</v>
      </c>
      <c r="U442" s="3"/>
      <c r="V442" s="3" t="s">
        <v>262</v>
      </c>
      <c r="W442" s="3"/>
      <c r="X442" s="3" t="s">
        <v>269</v>
      </c>
      <c r="Y442" s="3" t="s">
        <v>262</v>
      </c>
      <c r="Z442" s="3"/>
      <c r="AA442" s="3" t="s">
        <v>35</v>
      </c>
      <c r="AB442" s="3"/>
      <c r="AC442" s="3" t="s">
        <v>262</v>
      </c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 t="s">
        <v>262</v>
      </c>
      <c r="AP442" s="3" t="s">
        <v>262</v>
      </c>
      <c r="AQ442" s="3" t="s">
        <v>262</v>
      </c>
      <c r="AR442" s="3"/>
      <c r="AS442" s="3"/>
      <c r="AT442" s="3" t="s">
        <v>38</v>
      </c>
      <c r="AU442" s="3" t="s">
        <v>262</v>
      </c>
      <c r="AV442" s="3"/>
    </row>
    <row r="443" spans="1:48" ht="15.75" x14ac:dyDescent="0.25">
      <c r="A443" s="69"/>
      <c r="B443" s="3">
        <v>9</v>
      </c>
      <c r="C443" s="3" t="s">
        <v>224</v>
      </c>
      <c r="D443" s="19" t="s">
        <v>142</v>
      </c>
      <c r="E443" s="27">
        <v>22819</v>
      </c>
      <c r="F443" s="27">
        <v>13505434400</v>
      </c>
      <c r="G443" s="27">
        <v>64198</v>
      </c>
      <c r="H443" s="22" t="s">
        <v>47</v>
      </c>
      <c r="I443" s="6" t="s">
        <v>173</v>
      </c>
      <c r="J443" s="3">
        <v>1</v>
      </c>
      <c r="K443" s="36">
        <v>85155</v>
      </c>
      <c r="L443" s="28">
        <v>110718</v>
      </c>
      <c r="M443" s="33">
        <v>40.94</v>
      </c>
      <c r="N443" s="33">
        <v>53.23</v>
      </c>
      <c r="O443" s="33"/>
      <c r="P443" s="33"/>
      <c r="Q443" s="3">
        <v>7</v>
      </c>
      <c r="R443" s="3">
        <v>40</v>
      </c>
      <c r="S443" s="3" t="s">
        <v>262</v>
      </c>
      <c r="T443" s="3" t="s">
        <v>28</v>
      </c>
      <c r="U443" s="3"/>
      <c r="V443" s="3" t="s">
        <v>262</v>
      </c>
      <c r="W443" s="3" t="s">
        <v>262</v>
      </c>
      <c r="X443" s="3" t="s">
        <v>269</v>
      </c>
      <c r="Y443" s="3" t="s">
        <v>262</v>
      </c>
      <c r="Z443" s="3"/>
      <c r="AA443" s="3" t="s">
        <v>35</v>
      </c>
      <c r="AB443" s="3"/>
      <c r="AC443" s="3"/>
      <c r="AD443" s="3"/>
      <c r="AE443" s="3"/>
      <c r="AF443" s="3"/>
      <c r="AG443" s="3"/>
      <c r="AH443" s="3" t="s">
        <v>262</v>
      </c>
      <c r="AI443" s="3" t="s">
        <v>262</v>
      </c>
      <c r="AJ443" s="3" t="s">
        <v>262</v>
      </c>
      <c r="AK443" s="3" t="s">
        <v>262</v>
      </c>
      <c r="AL443" s="3" t="s">
        <v>262</v>
      </c>
      <c r="AM443" s="3"/>
      <c r="AN443" s="3" t="s">
        <v>262</v>
      </c>
      <c r="AO443" s="3"/>
      <c r="AP443" s="3"/>
      <c r="AQ443" s="3"/>
      <c r="AR443" s="3" t="s">
        <v>262</v>
      </c>
      <c r="AS443" s="3"/>
      <c r="AT443" s="3"/>
      <c r="AU443" s="3"/>
      <c r="AV443" s="3" t="s">
        <v>262</v>
      </c>
    </row>
    <row r="444" spans="1:48" ht="15.75" x14ac:dyDescent="0.25">
      <c r="A444" s="69"/>
      <c r="B444" s="3">
        <v>9</v>
      </c>
      <c r="C444" s="3" t="s">
        <v>224</v>
      </c>
      <c r="D444" s="19" t="s">
        <v>142</v>
      </c>
      <c r="E444" s="27">
        <v>22819</v>
      </c>
      <c r="F444" s="27">
        <v>13505434400</v>
      </c>
      <c r="G444" s="27">
        <v>64198</v>
      </c>
      <c r="H444" s="22" t="s">
        <v>401</v>
      </c>
      <c r="I444" s="6" t="s">
        <v>173</v>
      </c>
      <c r="J444" s="3">
        <v>1</v>
      </c>
      <c r="K444" s="36">
        <v>90064</v>
      </c>
      <c r="L444" s="28">
        <v>117083</v>
      </c>
      <c r="M444" s="33">
        <v>43.3</v>
      </c>
      <c r="N444" s="33">
        <v>56.29</v>
      </c>
      <c r="O444" s="33"/>
      <c r="P444" s="33"/>
      <c r="Q444" s="3"/>
      <c r="R444" s="3">
        <v>40</v>
      </c>
      <c r="S444" s="3" t="s">
        <v>262</v>
      </c>
      <c r="T444" s="3" t="s">
        <v>28</v>
      </c>
      <c r="U444" s="3"/>
      <c r="V444" s="3" t="s">
        <v>262</v>
      </c>
      <c r="W444" s="3" t="s">
        <v>262</v>
      </c>
      <c r="X444" s="3" t="s">
        <v>31</v>
      </c>
      <c r="Y444" s="3" t="s">
        <v>262</v>
      </c>
      <c r="Z444" s="3"/>
      <c r="AA444" s="3" t="s">
        <v>35</v>
      </c>
      <c r="AB444" s="3"/>
      <c r="AC444" s="3"/>
      <c r="AD444" s="3"/>
      <c r="AE444" s="3"/>
      <c r="AF444" s="3" t="s">
        <v>262</v>
      </c>
      <c r="AG444" s="3" t="s">
        <v>262</v>
      </c>
      <c r="AH444" s="3" t="s">
        <v>262</v>
      </c>
      <c r="AI444" s="3" t="s">
        <v>262</v>
      </c>
      <c r="AJ444" s="3" t="s">
        <v>262</v>
      </c>
      <c r="AK444" s="3"/>
      <c r="AL444" s="3" t="s">
        <v>262</v>
      </c>
      <c r="AM444" s="3"/>
      <c r="AN444" s="3"/>
      <c r="AO444" s="3"/>
      <c r="AP444" s="3"/>
      <c r="AQ444" s="3"/>
      <c r="AR444" s="3" t="s">
        <v>262</v>
      </c>
      <c r="AS444" s="3"/>
      <c r="AT444" s="3"/>
      <c r="AU444" s="3"/>
      <c r="AV444" s="3" t="s">
        <v>262</v>
      </c>
    </row>
    <row r="445" spans="1:48" ht="15.75" x14ac:dyDescent="0.25">
      <c r="A445" s="69"/>
      <c r="B445" s="3">
        <v>9</v>
      </c>
      <c r="C445" s="3" t="s">
        <v>224</v>
      </c>
      <c r="D445" s="19" t="s">
        <v>142</v>
      </c>
      <c r="E445" s="27">
        <v>22819</v>
      </c>
      <c r="F445" s="27">
        <v>13505434400</v>
      </c>
      <c r="G445" s="27">
        <v>64198</v>
      </c>
      <c r="H445" s="22" t="s">
        <v>402</v>
      </c>
      <c r="I445" s="6" t="s">
        <v>391</v>
      </c>
      <c r="J445" s="3">
        <v>1</v>
      </c>
      <c r="K445" s="36">
        <v>90064</v>
      </c>
      <c r="L445" s="28">
        <v>117083</v>
      </c>
      <c r="M445" s="33">
        <v>43.3</v>
      </c>
      <c r="N445" s="33">
        <v>56.29</v>
      </c>
      <c r="O445" s="33"/>
      <c r="P445" s="33"/>
      <c r="Q445" s="3"/>
      <c r="R445" s="3">
        <v>40</v>
      </c>
      <c r="S445" s="3" t="s">
        <v>262</v>
      </c>
      <c r="T445" s="3" t="s">
        <v>28</v>
      </c>
      <c r="U445" s="3"/>
      <c r="V445" s="3" t="s">
        <v>262</v>
      </c>
      <c r="W445" s="3"/>
      <c r="X445" s="3" t="s">
        <v>31</v>
      </c>
      <c r="Y445" s="3" t="s">
        <v>262</v>
      </c>
      <c r="Z445" s="3"/>
      <c r="AA445" s="3" t="s">
        <v>35</v>
      </c>
      <c r="AB445" s="3"/>
      <c r="AC445" s="3"/>
      <c r="AD445" s="3"/>
      <c r="AE445" s="3"/>
      <c r="AF445" s="3" t="s">
        <v>262</v>
      </c>
      <c r="AG445" s="3" t="s">
        <v>262</v>
      </c>
      <c r="AH445" s="3" t="s">
        <v>262</v>
      </c>
      <c r="AI445" s="3" t="s">
        <v>262</v>
      </c>
      <c r="AJ445" s="3" t="s">
        <v>262</v>
      </c>
      <c r="AK445" s="3"/>
      <c r="AL445" s="3" t="s">
        <v>262</v>
      </c>
      <c r="AM445" s="3"/>
      <c r="AN445" s="3"/>
      <c r="AO445" s="3"/>
      <c r="AP445" s="3"/>
      <c r="AQ445" s="3"/>
      <c r="AR445" s="3" t="s">
        <v>262</v>
      </c>
      <c r="AS445" s="3"/>
      <c r="AT445" s="3"/>
      <c r="AU445" s="3"/>
      <c r="AV445" s="3" t="s">
        <v>262</v>
      </c>
    </row>
    <row r="446" spans="1:48" s="162" customFormat="1" ht="15.75" x14ac:dyDescent="0.25">
      <c r="A446" s="80" t="s">
        <v>439</v>
      </c>
      <c r="B446" s="165">
        <v>9</v>
      </c>
      <c r="C446" s="165" t="s">
        <v>224</v>
      </c>
      <c r="D446" s="187" t="s">
        <v>314</v>
      </c>
      <c r="E446" s="197">
        <v>21352</v>
      </c>
      <c r="F446" s="197">
        <v>17346605800</v>
      </c>
      <c r="G446" s="197">
        <v>52437</v>
      </c>
      <c r="H446" s="167" t="s">
        <v>64</v>
      </c>
      <c r="I446" s="167" t="s">
        <v>388</v>
      </c>
      <c r="J446" s="165">
        <v>1</v>
      </c>
      <c r="K446" s="207">
        <v>115760.68</v>
      </c>
      <c r="L446" s="199">
        <v>144700.84</v>
      </c>
      <c r="M446" s="204">
        <f t="shared" ref="M446:N450" si="14">K446/2080</f>
        <v>55.654173076923072</v>
      </c>
      <c r="N446" s="204">
        <f t="shared" si="14"/>
        <v>69.567711538461538</v>
      </c>
      <c r="O446" s="204"/>
      <c r="P446" s="204"/>
      <c r="Q446" s="165">
        <v>6</v>
      </c>
      <c r="R446" s="165">
        <v>40</v>
      </c>
      <c r="S446" s="165" t="s">
        <v>262</v>
      </c>
      <c r="T446" s="165" t="s">
        <v>27</v>
      </c>
      <c r="U446" s="165" t="s">
        <v>56</v>
      </c>
      <c r="V446" s="165" t="s">
        <v>111</v>
      </c>
      <c r="W446" s="165" t="s">
        <v>55</v>
      </c>
      <c r="X446" s="165" t="s">
        <v>31</v>
      </c>
      <c r="Y446" s="165" t="s">
        <v>55</v>
      </c>
      <c r="Z446" s="165"/>
      <c r="AA446" s="165" t="s">
        <v>35</v>
      </c>
      <c r="AB446" s="165" t="s">
        <v>262</v>
      </c>
      <c r="AC446" s="165" t="s">
        <v>262</v>
      </c>
      <c r="AD446" s="165" t="s">
        <v>262</v>
      </c>
      <c r="AE446" s="165" t="s">
        <v>262</v>
      </c>
      <c r="AF446" s="165" t="s">
        <v>262</v>
      </c>
      <c r="AG446" s="165" t="s">
        <v>262</v>
      </c>
      <c r="AH446" s="165"/>
      <c r="AI446" s="165" t="s">
        <v>262</v>
      </c>
      <c r="AJ446" s="165" t="s">
        <v>262</v>
      </c>
      <c r="AK446" s="165"/>
      <c r="AL446" s="165" t="s">
        <v>262</v>
      </c>
      <c r="AM446" s="165"/>
      <c r="AN446" s="165"/>
      <c r="AO446" s="165"/>
      <c r="AP446" s="165"/>
      <c r="AQ446" s="165" t="s">
        <v>262</v>
      </c>
      <c r="AR446" s="165" t="s">
        <v>262</v>
      </c>
      <c r="AS446" s="165"/>
      <c r="AT446" s="165"/>
      <c r="AU446" s="165"/>
      <c r="AV446" s="165"/>
    </row>
    <row r="447" spans="1:48" s="162" customFormat="1" ht="15.75" x14ac:dyDescent="0.25">
      <c r="A447" s="80" t="s">
        <v>439</v>
      </c>
      <c r="B447" s="165">
        <v>9</v>
      </c>
      <c r="C447" s="165" t="s">
        <v>224</v>
      </c>
      <c r="D447" s="187" t="s">
        <v>314</v>
      </c>
      <c r="E447" s="197">
        <v>21352</v>
      </c>
      <c r="F447" s="197">
        <v>17346605800</v>
      </c>
      <c r="G447" s="197">
        <v>52437</v>
      </c>
      <c r="H447" s="167" t="s">
        <v>463</v>
      </c>
      <c r="I447" s="167" t="s">
        <v>173</v>
      </c>
      <c r="J447" s="165">
        <v>1</v>
      </c>
      <c r="K447" s="207">
        <v>98583.37</v>
      </c>
      <c r="L447" s="199">
        <v>123229.21</v>
      </c>
      <c r="M447" s="204">
        <f t="shared" si="14"/>
        <v>47.395850961538457</v>
      </c>
      <c r="N447" s="204">
        <f t="shared" si="14"/>
        <v>59.244812500000002</v>
      </c>
      <c r="O447" s="204"/>
      <c r="P447" s="204"/>
      <c r="Q447" s="165">
        <v>6</v>
      </c>
      <c r="R447" s="165">
        <v>40</v>
      </c>
      <c r="S447" s="165" t="s">
        <v>262</v>
      </c>
      <c r="T447" s="165" t="s">
        <v>28</v>
      </c>
      <c r="U447" s="165" t="s">
        <v>56</v>
      </c>
      <c r="V447" s="165" t="s">
        <v>111</v>
      </c>
      <c r="W447" s="165" t="s">
        <v>55</v>
      </c>
      <c r="X447" s="165" t="s">
        <v>31</v>
      </c>
      <c r="Y447" s="165" t="s">
        <v>55</v>
      </c>
      <c r="Z447" s="165"/>
      <c r="AA447" s="165" t="s">
        <v>35</v>
      </c>
      <c r="AB447" s="165"/>
      <c r="AC447" s="165"/>
      <c r="AD447" s="165"/>
      <c r="AE447" s="165"/>
      <c r="AF447" s="165" t="s">
        <v>262</v>
      </c>
      <c r="AG447" s="165" t="s">
        <v>262</v>
      </c>
      <c r="AH447" s="165"/>
      <c r="AI447" s="165" t="s">
        <v>262</v>
      </c>
      <c r="AJ447" s="165" t="s">
        <v>262</v>
      </c>
      <c r="AK447" s="165"/>
      <c r="AL447" s="165"/>
      <c r="AM447" s="165"/>
      <c r="AN447" s="165"/>
      <c r="AO447" s="165"/>
      <c r="AP447" s="165"/>
      <c r="AQ447" s="165"/>
      <c r="AR447" s="165" t="s">
        <v>262</v>
      </c>
      <c r="AS447" s="165"/>
      <c r="AT447" s="165" t="s">
        <v>262</v>
      </c>
      <c r="AU447" s="165" t="s">
        <v>262</v>
      </c>
      <c r="AV447" s="165" t="s">
        <v>262</v>
      </c>
    </row>
    <row r="448" spans="1:48" s="162" customFormat="1" ht="15.75" x14ac:dyDescent="0.25">
      <c r="A448" s="80" t="s">
        <v>439</v>
      </c>
      <c r="B448" s="165">
        <v>9</v>
      </c>
      <c r="C448" s="165" t="s">
        <v>224</v>
      </c>
      <c r="D448" s="187" t="s">
        <v>314</v>
      </c>
      <c r="E448" s="197">
        <v>21352</v>
      </c>
      <c r="F448" s="197">
        <v>17346605800</v>
      </c>
      <c r="G448" s="197">
        <v>52437</v>
      </c>
      <c r="H448" s="167" t="s">
        <v>464</v>
      </c>
      <c r="I448" s="167" t="s">
        <v>173</v>
      </c>
      <c r="J448" s="165">
        <v>1</v>
      </c>
      <c r="K448" s="207">
        <v>93443.95</v>
      </c>
      <c r="L448" s="199">
        <v>116804.95</v>
      </c>
      <c r="M448" s="204">
        <f t="shared" si="14"/>
        <v>44.924975961538458</v>
      </c>
      <c r="N448" s="204">
        <f t="shared" si="14"/>
        <v>56.15622596153846</v>
      </c>
      <c r="O448" s="204"/>
      <c r="P448" s="204"/>
      <c r="Q448" s="165">
        <v>6</v>
      </c>
      <c r="R448" s="165">
        <v>40</v>
      </c>
      <c r="S448" s="165" t="s">
        <v>262</v>
      </c>
      <c r="T448" s="165" t="s">
        <v>29</v>
      </c>
      <c r="U448" s="165" t="s">
        <v>56</v>
      </c>
      <c r="V448" s="165" t="s">
        <v>111</v>
      </c>
      <c r="W448" s="165" t="s">
        <v>55</v>
      </c>
      <c r="X448" s="165" t="s">
        <v>31</v>
      </c>
      <c r="Y448" s="165" t="s">
        <v>55</v>
      </c>
      <c r="Z448" s="165"/>
      <c r="AA448" s="165" t="s">
        <v>35</v>
      </c>
      <c r="AB448" s="165"/>
      <c r="AC448" s="165"/>
      <c r="AD448" s="165"/>
      <c r="AE448" s="165"/>
      <c r="AF448" s="165" t="s">
        <v>262</v>
      </c>
      <c r="AG448" s="165" t="s">
        <v>262</v>
      </c>
      <c r="AH448" s="165"/>
      <c r="AI448" s="165" t="s">
        <v>262</v>
      </c>
      <c r="AJ448" s="165" t="s">
        <v>262</v>
      </c>
      <c r="AK448" s="165"/>
      <c r="AL448" s="165"/>
      <c r="AM448" s="165"/>
      <c r="AN448" s="165"/>
      <c r="AO448" s="165"/>
      <c r="AP448" s="165"/>
      <c r="AQ448" s="165"/>
      <c r="AR448" s="165" t="s">
        <v>262</v>
      </c>
      <c r="AS448" s="165"/>
      <c r="AT448" s="165" t="s">
        <v>262</v>
      </c>
      <c r="AU448" s="165" t="s">
        <v>262</v>
      </c>
      <c r="AV448" s="165" t="s">
        <v>262</v>
      </c>
    </row>
    <row r="449" spans="1:48" s="162" customFormat="1" ht="15.75" x14ac:dyDescent="0.25">
      <c r="A449" s="80" t="s">
        <v>439</v>
      </c>
      <c r="B449" s="165">
        <v>9</v>
      </c>
      <c r="C449" s="165" t="s">
        <v>224</v>
      </c>
      <c r="D449" s="187" t="s">
        <v>314</v>
      </c>
      <c r="E449" s="197">
        <v>21352</v>
      </c>
      <c r="F449" s="197">
        <v>17346605800</v>
      </c>
      <c r="G449" s="197">
        <v>52437</v>
      </c>
      <c r="H449" s="167" t="s">
        <v>465</v>
      </c>
      <c r="I449" s="167" t="s">
        <v>173</v>
      </c>
      <c r="J449" s="165">
        <v>3</v>
      </c>
      <c r="K449" s="207">
        <v>88572.12</v>
      </c>
      <c r="L449" s="199">
        <v>110715.54</v>
      </c>
      <c r="M449" s="204">
        <f t="shared" si="14"/>
        <v>42.582749999999997</v>
      </c>
      <c r="N449" s="204">
        <f t="shared" si="14"/>
        <v>53.228624999999994</v>
      </c>
      <c r="O449" s="204"/>
      <c r="P449" s="204"/>
      <c r="Q449" s="165">
        <v>6</v>
      </c>
      <c r="R449" s="165">
        <v>40</v>
      </c>
      <c r="S449" s="165" t="s">
        <v>262</v>
      </c>
      <c r="T449" s="165" t="s">
        <v>27</v>
      </c>
      <c r="U449" s="165" t="s">
        <v>56</v>
      </c>
      <c r="V449" s="165" t="s">
        <v>111</v>
      </c>
      <c r="W449" s="165" t="s">
        <v>55</v>
      </c>
      <c r="X449" s="165"/>
      <c r="Y449" s="165" t="s">
        <v>55</v>
      </c>
      <c r="Z449" s="165"/>
      <c r="AA449" s="165" t="s">
        <v>35</v>
      </c>
      <c r="AB449" s="165"/>
      <c r="AC449" s="165"/>
      <c r="AD449" s="165"/>
      <c r="AE449" s="165"/>
      <c r="AF449" s="165" t="s">
        <v>262</v>
      </c>
      <c r="AG449" s="165"/>
      <c r="AH449" s="165" t="s">
        <v>262</v>
      </c>
      <c r="AI449" s="165" t="s">
        <v>262</v>
      </c>
      <c r="AJ449" s="165" t="s">
        <v>262</v>
      </c>
      <c r="AK449" s="165"/>
      <c r="AL449" s="165"/>
      <c r="AM449" s="165"/>
      <c r="AN449" s="165"/>
      <c r="AO449" s="165"/>
      <c r="AP449" s="165"/>
      <c r="AQ449" s="165"/>
      <c r="AR449" s="165" t="s">
        <v>262</v>
      </c>
      <c r="AS449" s="165"/>
      <c r="AT449" s="165" t="s">
        <v>262</v>
      </c>
      <c r="AU449" s="165" t="s">
        <v>262</v>
      </c>
      <c r="AV449" s="165" t="s">
        <v>262</v>
      </c>
    </row>
    <row r="450" spans="1:48" s="2" customFormat="1" ht="15.75" x14ac:dyDescent="0.25">
      <c r="A450" s="80" t="s">
        <v>439</v>
      </c>
      <c r="B450" s="165">
        <v>9</v>
      </c>
      <c r="C450" s="165" t="s">
        <v>224</v>
      </c>
      <c r="D450" s="187" t="s">
        <v>314</v>
      </c>
      <c r="E450" s="197">
        <v>21352</v>
      </c>
      <c r="F450" s="197">
        <v>17346605800</v>
      </c>
      <c r="G450" s="197">
        <v>52437</v>
      </c>
      <c r="H450" s="167" t="s">
        <v>69</v>
      </c>
      <c r="I450" s="167" t="s">
        <v>176</v>
      </c>
      <c r="J450" s="165">
        <v>1</v>
      </c>
      <c r="K450" s="207">
        <v>62439.519999999997</v>
      </c>
      <c r="L450" s="199">
        <v>78050.44</v>
      </c>
      <c r="M450" s="204">
        <f t="shared" si="14"/>
        <v>30.018999999999998</v>
      </c>
      <c r="N450" s="204">
        <f t="shared" si="14"/>
        <v>37.524250000000002</v>
      </c>
      <c r="O450" s="204"/>
      <c r="P450" s="204"/>
      <c r="Q450" s="165">
        <v>6</v>
      </c>
      <c r="R450" s="165">
        <v>40</v>
      </c>
      <c r="S450" s="165" t="s">
        <v>262</v>
      </c>
      <c r="T450" s="165" t="s">
        <v>111</v>
      </c>
      <c r="U450" s="165" t="s">
        <v>56</v>
      </c>
      <c r="V450" s="165" t="s">
        <v>111</v>
      </c>
      <c r="W450" s="165" t="s">
        <v>55</v>
      </c>
      <c r="X450" s="165"/>
      <c r="Y450" s="165" t="s">
        <v>55</v>
      </c>
      <c r="Z450" s="165"/>
      <c r="AA450" s="165" t="s">
        <v>35</v>
      </c>
      <c r="AB450" s="165"/>
      <c r="AC450" s="165" t="s">
        <v>262</v>
      </c>
      <c r="AD450" s="165"/>
      <c r="AE450" s="165" t="s">
        <v>262</v>
      </c>
      <c r="AF450" s="165"/>
      <c r="AG450" s="165"/>
      <c r="AH450" s="165"/>
      <c r="AI450" s="165"/>
      <c r="AJ450" s="165"/>
      <c r="AK450" s="165"/>
      <c r="AL450" s="165"/>
      <c r="AM450" s="165"/>
      <c r="AN450" s="165"/>
      <c r="AO450" s="165"/>
      <c r="AP450" s="165"/>
      <c r="AQ450" s="165"/>
      <c r="AR450" s="165" t="s">
        <v>262</v>
      </c>
      <c r="AS450" s="165"/>
      <c r="AT450" s="165"/>
      <c r="AU450" s="165"/>
      <c r="AV450" s="165"/>
    </row>
    <row r="451" spans="1:48" s="106" customFormat="1" ht="15.75" x14ac:dyDescent="0.25">
      <c r="A451" s="81" t="s">
        <v>439</v>
      </c>
      <c r="B451" s="149">
        <v>9</v>
      </c>
      <c r="C451" s="149" t="s">
        <v>224</v>
      </c>
      <c r="D451" s="139" t="s">
        <v>95</v>
      </c>
      <c r="E451" s="140">
        <v>10483</v>
      </c>
      <c r="F451" s="140">
        <v>4009407000</v>
      </c>
      <c r="G451" s="140">
        <v>27800</v>
      </c>
      <c r="H451" s="150" t="s">
        <v>64</v>
      </c>
      <c r="I451" s="139" t="s">
        <v>388</v>
      </c>
      <c r="J451" s="138">
        <v>1</v>
      </c>
      <c r="K451" s="141">
        <v>109300</v>
      </c>
      <c r="L451" s="141">
        <v>128400</v>
      </c>
      <c r="M451" s="142">
        <v>52.54</v>
      </c>
      <c r="N451" s="142">
        <v>61.73</v>
      </c>
      <c r="O451" s="142"/>
      <c r="P451" s="142"/>
      <c r="Q451" s="143">
        <v>5</v>
      </c>
      <c r="R451" s="143">
        <v>40</v>
      </c>
      <c r="S451" s="143" t="s">
        <v>56</v>
      </c>
      <c r="T451" s="144" t="s">
        <v>28</v>
      </c>
      <c r="U451" s="143" t="s">
        <v>56</v>
      </c>
      <c r="V451" s="143" t="s">
        <v>55</v>
      </c>
      <c r="W451" s="143" t="s">
        <v>55</v>
      </c>
      <c r="X451" s="143" t="s">
        <v>269</v>
      </c>
      <c r="Y451" s="143" t="s">
        <v>55</v>
      </c>
      <c r="Z451" s="143" t="s">
        <v>56</v>
      </c>
      <c r="AA451" s="143" t="s">
        <v>35</v>
      </c>
      <c r="AB451" s="143" t="s">
        <v>56</v>
      </c>
      <c r="AC451" s="143" t="s">
        <v>56</v>
      </c>
      <c r="AD451" s="143" t="s">
        <v>56</v>
      </c>
      <c r="AE451" s="143" t="s">
        <v>55</v>
      </c>
      <c r="AF451" s="143" t="s">
        <v>55</v>
      </c>
      <c r="AG451" s="143" t="s">
        <v>55</v>
      </c>
      <c r="AH451" s="143" t="s">
        <v>56</v>
      </c>
      <c r="AI451" s="143" t="s">
        <v>55</v>
      </c>
      <c r="AJ451" s="143" t="s">
        <v>55</v>
      </c>
      <c r="AK451" s="143" t="s">
        <v>274</v>
      </c>
      <c r="AL451" s="143" t="s">
        <v>56</v>
      </c>
      <c r="AM451" s="143" t="s">
        <v>56</v>
      </c>
      <c r="AN451" s="143" t="s">
        <v>56</v>
      </c>
      <c r="AO451" s="143" t="s">
        <v>56</v>
      </c>
      <c r="AP451" s="143" t="s">
        <v>56</v>
      </c>
      <c r="AQ451" s="143" t="s">
        <v>55</v>
      </c>
      <c r="AR451" s="143" t="s">
        <v>55</v>
      </c>
      <c r="AS451" s="143" t="s">
        <v>56</v>
      </c>
      <c r="AT451" s="143" t="s">
        <v>56</v>
      </c>
      <c r="AU451" s="143" t="s">
        <v>55</v>
      </c>
      <c r="AV451" s="143" t="s">
        <v>55</v>
      </c>
    </row>
    <row r="452" spans="1:48" s="108" customFormat="1" ht="15.75" x14ac:dyDescent="0.25">
      <c r="A452" s="79" t="s">
        <v>439</v>
      </c>
      <c r="B452" s="134">
        <v>9</v>
      </c>
      <c r="C452" s="134" t="s">
        <v>224</v>
      </c>
      <c r="D452" s="105" t="s">
        <v>95</v>
      </c>
      <c r="E452" s="137">
        <v>10483</v>
      </c>
      <c r="F452" s="137">
        <v>4009407000</v>
      </c>
      <c r="G452" s="137">
        <v>27800</v>
      </c>
      <c r="H452" s="145" t="s">
        <v>42</v>
      </c>
      <c r="I452" s="145" t="s">
        <v>173</v>
      </c>
      <c r="J452" s="111">
        <v>1</v>
      </c>
      <c r="K452" s="146">
        <v>84942</v>
      </c>
      <c r="L452" s="148">
        <v>93895</v>
      </c>
      <c r="M452" s="147">
        <v>40.840000000000003</v>
      </c>
      <c r="N452" s="147">
        <v>45.14</v>
      </c>
      <c r="O452" s="147"/>
      <c r="P452" s="147"/>
      <c r="Q452" s="111">
        <v>7</v>
      </c>
      <c r="R452" s="111">
        <v>40</v>
      </c>
      <c r="S452" s="105" t="s">
        <v>56</v>
      </c>
      <c r="T452" s="111" t="s">
        <v>27</v>
      </c>
      <c r="U452" s="105" t="s">
        <v>56</v>
      </c>
      <c r="V452" s="105" t="s">
        <v>111</v>
      </c>
      <c r="W452" s="134" t="s">
        <v>262</v>
      </c>
      <c r="X452" s="105" t="s">
        <v>31</v>
      </c>
      <c r="Y452" s="134" t="s">
        <v>262</v>
      </c>
      <c r="Z452" s="105" t="s">
        <v>56</v>
      </c>
      <c r="AA452" s="134" t="s">
        <v>35</v>
      </c>
      <c r="AB452" s="134" t="s">
        <v>262</v>
      </c>
      <c r="AC452" s="134" t="s">
        <v>262</v>
      </c>
      <c r="AD452" s="134" t="s">
        <v>262</v>
      </c>
      <c r="AE452" s="134" t="s">
        <v>262</v>
      </c>
      <c r="AF452" s="134" t="s">
        <v>262</v>
      </c>
      <c r="AG452" s="134" t="s">
        <v>262</v>
      </c>
      <c r="AH452" s="134" t="s">
        <v>262</v>
      </c>
      <c r="AI452" s="134" t="s">
        <v>262</v>
      </c>
      <c r="AJ452" s="134" t="s">
        <v>262</v>
      </c>
      <c r="AK452" s="111" t="s">
        <v>274</v>
      </c>
      <c r="AL452" s="134" t="s">
        <v>262</v>
      </c>
      <c r="AM452" s="134" t="s">
        <v>262</v>
      </c>
      <c r="AN452" s="134" t="s">
        <v>262</v>
      </c>
      <c r="AO452" s="134" t="s">
        <v>262</v>
      </c>
      <c r="AP452" s="134"/>
      <c r="AQ452" s="134" t="s">
        <v>262</v>
      </c>
      <c r="AR452" s="134" t="s">
        <v>262</v>
      </c>
      <c r="AS452" s="134" t="s">
        <v>262</v>
      </c>
      <c r="AT452" s="134" t="s">
        <v>262</v>
      </c>
      <c r="AU452" s="134" t="s">
        <v>262</v>
      </c>
      <c r="AV452" s="134" t="s">
        <v>262</v>
      </c>
    </row>
    <row r="453" spans="1:48" s="108" customFormat="1" ht="15.75" x14ac:dyDescent="0.25">
      <c r="A453" s="79" t="s">
        <v>439</v>
      </c>
      <c r="B453" s="134">
        <v>9</v>
      </c>
      <c r="C453" s="134" t="s">
        <v>224</v>
      </c>
      <c r="D453" s="105" t="s">
        <v>95</v>
      </c>
      <c r="E453" s="137">
        <v>10483</v>
      </c>
      <c r="F453" s="137">
        <v>4009407000</v>
      </c>
      <c r="G453" s="137">
        <v>27800</v>
      </c>
      <c r="H453" s="145" t="s">
        <v>389</v>
      </c>
      <c r="I453" s="145" t="s">
        <v>390</v>
      </c>
      <c r="J453" s="111">
        <v>1</v>
      </c>
      <c r="K453" s="146">
        <v>18720</v>
      </c>
      <c r="L453" s="148">
        <v>20800</v>
      </c>
      <c r="M453" s="147">
        <v>18</v>
      </c>
      <c r="N453" s="147">
        <v>20</v>
      </c>
      <c r="O453" s="147"/>
      <c r="P453" s="147"/>
      <c r="Q453" s="111">
        <v>7</v>
      </c>
      <c r="R453" s="111">
        <v>40</v>
      </c>
      <c r="S453" s="111" t="s">
        <v>262</v>
      </c>
      <c r="T453" s="135" t="s">
        <v>29</v>
      </c>
      <c r="U453" s="105" t="s">
        <v>262</v>
      </c>
      <c r="V453" s="105" t="s">
        <v>111</v>
      </c>
      <c r="W453" s="134" t="s">
        <v>262</v>
      </c>
      <c r="X453" s="111" t="s">
        <v>269</v>
      </c>
      <c r="Y453" s="134" t="s">
        <v>262</v>
      </c>
      <c r="Z453" s="105" t="s">
        <v>56</v>
      </c>
      <c r="AA453" s="111" t="s">
        <v>35</v>
      </c>
      <c r="AB453" s="111" t="s">
        <v>262</v>
      </c>
      <c r="AC453" s="134"/>
      <c r="AD453" s="134"/>
      <c r="AE453" s="134" t="s">
        <v>262</v>
      </c>
      <c r="AF453" s="134"/>
      <c r="AG453" s="134"/>
      <c r="AH453" s="134" t="s">
        <v>262</v>
      </c>
      <c r="AI453" s="134" t="s">
        <v>262</v>
      </c>
      <c r="AJ453" s="134" t="s">
        <v>262</v>
      </c>
      <c r="AK453" s="111" t="s">
        <v>274</v>
      </c>
      <c r="AL453" s="134"/>
      <c r="AM453" s="134"/>
      <c r="AN453" s="134"/>
      <c r="AO453" s="134" t="s">
        <v>262</v>
      </c>
      <c r="AP453" s="134" t="s">
        <v>262</v>
      </c>
      <c r="AQ453" s="134" t="s">
        <v>262</v>
      </c>
      <c r="AR453" s="134" t="s">
        <v>262</v>
      </c>
      <c r="AS453" s="134"/>
      <c r="AT453" s="134" t="s">
        <v>262</v>
      </c>
      <c r="AU453" s="134" t="s">
        <v>262</v>
      </c>
      <c r="AV453" s="134" t="s">
        <v>262</v>
      </c>
    </row>
    <row r="454" spans="1:48" s="108" customFormat="1" x14ac:dyDescent="0.25">
      <c r="A454" s="79" t="s">
        <v>439</v>
      </c>
      <c r="B454" s="111">
        <v>9</v>
      </c>
      <c r="C454" s="111" t="s">
        <v>224</v>
      </c>
      <c r="D454" s="105" t="s">
        <v>66</v>
      </c>
      <c r="E454" s="137">
        <v>27973</v>
      </c>
      <c r="F454" s="137">
        <v>14520156600</v>
      </c>
      <c r="G454" s="137">
        <v>70582</v>
      </c>
      <c r="H454" s="160" t="s">
        <v>64</v>
      </c>
      <c r="I454" s="160" t="s">
        <v>177</v>
      </c>
      <c r="J454" s="111">
        <v>1</v>
      </c>
      <c r="K454" s="77">
        <v>128862.24</v>
      </c>
      <c r="L454" s="78">
        <v>171204.8</v>
      </c>
      <c r="M454" s="77">
        <v>61.953000000000003</v>
      </c>
      <c r="N454" s="77">
        <v>82.31</v>
      </c>
      <c r="O454" s="147"/>
      <c r="P454" s="147"/>
      <c r="Q454" s="111">
        <v>8</v>
      </c>
      <c r="R454" s="111">
        <v>40</v>
      </c>
      <c r="S454" s="111" t="s">
        <v>262</v>
      </c>
      <c r="T454" s="135" t="s">
        <v>27</v>
      </c>
      <c r="U454" s="105"/>
      <c r="V454" s="105"/>
      <c r="W454" s="111" t="s">
        <v>262</v>
      </c>
      <c r="X454" s="111" t="s">
        <v>31</v>
      </c>
      <c r="Y454" s="111" t="s">
        <v>56</v>
      </c>
      <c r="Z454" s="105" t="s">
        <v>56</v>
      </c>
      <c r="AA454" s="111" t="s">
        <v>35</v>
      </c>
      <c r="AB454" s="111" t="s">
        <v>262</v>
      </c>
      <c r="AC454" s="111"/>
      <c r="AD454" s="111" t="s">
        <v>262</v>
      </c>
      <c r="AE454" s="111" t="s">
        <v>262</v>
      </c>
      <c r="AF454" s="111" t="s">
        <v>262</v>
      </c>
      <c r="AG454" s="111" t="s">
        <v>262</v>
      </c>
      <c r="AH454" s="111" t="s">
        <v>262</v>
      </c>
      <c r="AI454" s="111"/>
      <c r="AJ454" s="111"/>
      <c r="AK454" s="111" t="s">
        <v>262</v>
      </c>
      <c r="AL454" s="111" t="s">
        <v>262</v>
      </c>
      <c r="AM454" s="111" t="s">
        <v>261</v>
      </c>
      <c r="AN454" s="111"/>
      <c r="AO454" s="111"/>
      <c r="AP454" s="111"/>
      <c r="AQ454" s="111" t="s">
        <v>262</v>
      </c>
      <c r="AR454" s="111" t="s">
        <v>262</v>
      </c>
      <c r="AS454" s="111"/>
      <c r="AT454" s="111" t="s">
        <v>262</v>
      </c>
      <c r="AU454" s="111"/>
      <c r="AV454" s="111"/>
    </row>
    <row r="455" spans="1:48" s="104" customFormat="1" x14ac:dyDescent="0.25">
      <c r="A455" s="79" t="s">
        <v>439</v>
      </c>
      <c r="B455" s="107">
        <v>9</v>
      </c>
      <c r="C455" s="107" t="s">
        <v>224</v>
      </c>
      <c r="D455" s="116" t="s">
        <v>66</v>
      </c>
      <c r="E455" s="137">
        <v>27973</v>
      </c>
      <c r="F455" s="137">
        <v>14520156600</v>
      </c>
      <c r="G455" s="137">
        <v>70582</v>
      </c>
      <c r="H455" s="116" t="s">
        <v>14</v>
      </c>
      <c r="I455" s="121" t="s">
        <v>173</v>
      </c>
      <c r="J455" s="107">
        <v>2</v>
      </c>
      <c r="K455" s="65">
        <v>102294.39999999999</v>
      </c>
      <c r="L455" s="66">
        <v>135909.28</v>
      </c>
      <c r="M455" s="65">
        <v>49.18</v>
      </c>
      <c r="N455" s="65">
        <v>65.340999999999994</v>
      </c>
      <c r="O455" s="65"/>
      <c r="P455" s="65"/>
      <c r="Q455" s="107">
        <v>8</v>
      </c>
      <c r="R455" s="107">
        <v>40</v>
      </c>
      <c r="S455" s="107" t="s">
        <v>262</v>
      </c>
      <c r="T455" s="116" t="s">
        <v>28</v>
      </c>
      <c r="U455" s="116"/>
      <c r="V455" s="116"/>
      <c r="W455" s="107" t="s">
        <v>262</v>
      </c>
      <c r="X455" s="116" t="s">
        <v>269</v>
      </c>
      <c r="Y455" s="107" t="s">
        <v>262</v>
      </c>
      <c r="Z455" s="107" t="s">
        <v>33</v>
      </c>
      <c r="AA455" s="107" t="s">
        <v>35</v>
      </c>
      <c r="AB455" s="107"/>
      <c r="AC455" s="107"/>
      <c r="AD455" s="107"/>
      <c r="AE455" s="107" t="s">
        <v>262</v>
      </c>
      <c r="AF455" s="107" t="s">
        <v>262</v>
      </c>
      <c r="AG455" s="107" t="s">
        <v>262</v>
      </c>
      <c r="AH455" s="107"/>
      <c r="AI455" s="107" t="s">
        <v>262</v>
      </c>
      <c r="AJ455" s="107" t="s">
        <v>262</v>
      </c>
      <c r="AK455" s="107"/>
      <c r="AL455" s="107"/>
      <c r="AM455" s="107" t="s">
        <v>262</v>
      </c>
      <c r="AN455" s="107"/>
      <c r="AO455" s="107"/>
      <c r="AP455" s="107"/>
      <c r="AQ455" s="107"/>
      <c r="AR455" s="107" t="s">
        <v>262</v>
      </c>
      <c r="AS455" s="107"/>
      <c r="AT455" s="107" t="s">
        <v>262</v>
      </c>
      <c r="AU455" s="107" t="s">
        <v>262</v>
      </c>
      <c r="AV455" s="107" t="s">
        <v>262</v>
      </c>
    </row>
    <row r="456" spans="1:48" s="104" customFormat="1" ht="15.75" x14ac:dyDescent="0.25">
      <c r="A456" s="79" t="s">
        <v>439</v>
      </c>
      <c r="B456" s="107">
        <v>9</v>
      </c>
      <c r="C456" s="107" t="s">
        <v>224</v>
      </c>
      <c r="D456" s="116" t="s">
        <v>66</v>
      </c>
      <c r="E456" s="137">
        <v>27973</v>
      </c>
      <c r="F456" s="137">
        <v>14520156600</v>
      </c>
      <c r="G456" s="137">
        <v>70582</v>
      </c>
      <c r="H456" s="120" t="s">
        <v>275</v>
      </c>
      <c r="I456" s="121" t="s">
        <v>391</v>
      </c>
      <c r="J456" s="107">
        <v>1</v>
      </c>
      <c r="K456" s="65">
        <v>110479.2</v>
      </c>
      <c r="L456" s="66">
        <v>146781.44</v>
      </c>
      <c r="M456" s="65">
        <v>53.115000000000002</v>
      </c>
      <c r="N456" s="65">
        <v>70.567999999999998</v>
      </c>
      <c r="O456" s="65"/>
      <c r="P456" s="65"/>
      <c r="Q456" s="107">
        <v>8</v>
      </c>
      <c r="R456" s="107">
        <v>40</v>
      </c>
      <c r="S456" s="107" t="s">
        <v>262</v>
      </c>
      <c r="T456" s="116" t="s">
        <v>28</v>
      </c>
      <c r="U456" s="116"/>
      <c r="V456" s="116"/>
      <c r="W456" s="107" t="s">
        <v>262</v>
      </c>
      <c r="X456" s="116" t="s">
        <v>31</v>
      </c>
      <c r="Y456" s="107" t="s">
        <v>262</v>
      </c>
      <c r="Z456" s="107" t="s">
        <v>33</v>
      </c>
      <c r="AA456" s="107" t="s">
        <v>35</v>
      </c>
      <c r="AB456" s="107" t="s">
        <v>262</v>
      </c>
      <c r="AC456" s="107"/>
      <c r="AD456" s="107" t="s">
        <v>262</v>
      </c>
      <c r="AE456" s="107" t="s">
        <v>262</v>
      </c>
      <c r="AF456" s="107" t="s">
        <v>262</v>
      </c>
      <c r="AG456" s="107"/>
      <c r="AH456" s="107" t="s">
        <v>262</v>
      </c>
      <c r="AI456" s="107" t="s">
        <v>262</v>
      </c>
      <c r="AJ456" s="107"/>
      <c r="AK456" s="107" t="s">
        <v>262</v>
      </c>
      <c r="AL456" s="107"/>
      <c r="AM456" s="107" t="s">
        <v>262</v>
      </c>
      <c r="AN456" s="107"/>
      <c r="AO456" s="107"/>
      <c r="AP456" s="107"/>
      <c r="AQ456" s="107"/>
      <c r="AR456" s="107" t="s">
        <v>262</v>
      </c>
      <c r="AS456" s="107"/>
      <c r="AT456" s="107" t="s">
        <v>262</v>
      </c>
      <c r="AU456" s="107" t="s">
        <v>262</v>
      </c>
      <c r="AV456" s="107" t="s">
        <v>262</v>
      </c>
    </row>
    <row r="457" spans="1:48" s="104" customFormat="1" ht="15.75" x14ac:dyDescent="0.25">
      <c r="A457" s="79" t="s">
        <v>439</v>
      </c>
      <c r="B457" s="107">
        <v>9</v>
      </c>
      <c r="C457" s="107" t="s">
        <v>224</v>
      </c>
      <c r="D457" s="116" t="s">
        <v>66</v>
      </c>
      <c r="E457" s="137">
        <v>27973</v>
      </c>
      <c r="F457" s="137">
        <v>14520156600</v>
      </c>
      <c r="G457" s="137">
        <v>70582</v>
      </c>
      <c r="H457" s="120" t="s">
        <v>42</v>
      </c>
      <c r="I457" s="121" t="s">
        <v>173</v>
      </c>
      <c r="J457" s="107">
        <v>3</v>
      </c>
      <c r="K457" s="65">
        <v>84543.679999999993</v>
      </c>
      <c r="L457" s="66">
        <v>112322.08</v>
      </c>
      <c r="M457" s="65">
        <v>40.646000000000001</v>
      </c>
      <c r="N457" s="65">
        <v>54.000999999999998</v>
      </c>
      <c r="O457" s="65"/>
      <c r="P457" s="65"/>
      <c r="Q457" s="107">
        <v>8</v>
      </c>
      <c r="R457" s="107">
        <v>40</v>
      </c>
      <c r="S457" s="107" t="s">
        <v>262</v>
      </c>
      <c r="T457" s="116" t="s">
        <v>29</v>
      </c>
      <c r="U457" s="116"/>
      <c r="V457" s="116"/>
      <c r="W457" s="107" t="s">
        <v>262</v>
      </c>
      <c r="X457" s="116" t="s">
        <v>269</v>
      </c>
      <c r="Y457" s="107" t="s">
        <v>262</v>
      </c>
      <c r="Z457" s="107" t="s">
        <v>33</v>
      </c>
      <c r="AA457" s="107" t="s">
        <v>35</v>
      </c>
      <c r="AB457" s="107"/>
      <c r="AC457" s="107"/>
      <c r="AD457" s="107"/>
      <c r="AE457" s="107"/>
      <c r="AF457" s="107" t="s">
        <v>262</v>
      </c>
      <c r="AG457" s="107"/>
      <c r="AH457" s="107" t="s">
        <v>262</v>
      </c>
      <c r="AI457" s="107" t="s">
        <v>262</v>
      </c>
      <c r="AJ457" s="107" t="s">
        <v>262</v>
      </c>
      <c r="AK457" s="107" t="s">
        <v>262</v>
      </c>
      <c r="AL457" s="107"/>
      <c r="AM457" s="107" t="s">
        <v>262</v>
      </c>
      <c r="AN457" s="107"/>
      <c r="AO457" s="107"/>
      <c r="AP457" s="107"/>
      <c r="AQ457" s="107"/>
      <c r="AR457" s="107" t="s">
        <v>262</v>
      </c>
      <c r="AS457" s="107"/>
      <c r="AT457" s="107" t="s">
        <v>262</v>
      </c>
      <c r="AU457" s="107" t="s">
        <v>262</v>
      </c>
      <c r="AV457" s="107" t="s">
        <v>262</v>
      </c>
    </row>
    <row r="458" spans="1:48" s="104" customFormat="1" ht="15.75" x14ac:dyDescent="0.25">
      <c r="A458" s="79" t="s">
        <v>439</v>
      </c>
      <c r="B458" s="107">
        <v>9</v>
      </c>
      <c r="C458" s="107" t="s">
        <v>224</v>
      </c>
      <c r="D458" s="116" t="s">
        <v>66</v>
      </c>
      <c r="E458" s="137">
        <v>27973</v>
      </c>
      <c r="F458" s="137">
        <v>14520156600</v>
      </c>
      <c r="G458" s="137">
        <v>70582</v>
      </c>
      <c r="H458" s="109" t="s">
        <v>54</v>
      </c>
      <c r="I458" s="109" t="s">
        <v>176</v>
      </c>
      <c r="J458" s="107">
        <v>2</v>
      </c>
      <c r="K458" s="65">
        <v>63516.959999999999</v>
      </c>
      <c r="L458" s="66">
        <v>84389.759999999995</v>
      </c>
      <c r="M458" s="65">
        <v>30.536999999999999</v>
      </c>
      <c r="N458" s="65">
        <v>40.572000000000003</v>
      </c>
      <c r="O458" s="65"/>
      <c r="P458" s="65"/>
      <c r="Q458" s="107">
        <v>8</v>
      </c>
      <c r="R458" s="107">
        <v>40</v>
      </c>
      <c r="S458" s="107" t="s">
        <v>262</v>
      </c>
      <c r="T458" s="116"/>
      <c r="U458" s="116"/>
      <c r="V458" s="116"/>
      <c r="W458" s="107" t="s">
        <v>262</v>
      </c>
      <c r="X458" s="116" t="s">
        <v>269</v>
      </c>
      <c r="Y458" s="107" t="s">
        <v>262</v>
      </c>
      <c r="Z458" s="107" t="s">
        <v>33</v>
      </c>
      <c r="AA458" s="107" t="s">
        <v>35</v>
      </c>
      <c r="AB458" s="107"/>
      <c r="AC458" s="107" t="s">
        <v>262</v>
      </c>
      <c r="AD458" s="107"/>
      <c r="AE458" s="107"/>
      <c r="AF458" s="107"/>
      <c r="AG458" s="107"/>
      <c r="AH458" s="107"/>
      <c r="AI458" s="107"/>
      <c r="AJ458" s="107" t="s">
        <v>262</v>
      </c>
      <c r="AK458" s="107"/>
      <c r="AL458" s="107"/>
      <c r="AM458" s="107"/>
      <c r="AN458" s="107"/>
      <c r="AO458" s="107"/>
      <c r="AP458" s="107"/>
      <c r="AQ458" s="107"/>
      <c r="AR458" s="107" t="s">
        <v>262</v>
      </c>
      <c r="AS458" s="107"/>
      <c r="AT458" s="107"/>
      <c r="AU458" s="107" t="s">
        <v>262</v>
      </c>
      <c r="AV458" s="107" t="s">
        <v>262</v>
      </c>
    </row>
    <row r="459" spans="1:48" ht="15.75" x14ac:dyDescent="0.25">
      <c r="A459" s="69"/>
      <c r="B459" s="3">
        <v>9</v>
      </c>
      <c r="C459" s="3" t="s">
        <v>224</v>
      </c>
      <c r="D459" s="19" t="s">
        <v>144</v>
      </c>
      <c r="E459" s="27">
        <v>130000</v>
      </c>
      <c r="F459" s="27">
        <v>47638227026</v>
      </c>
      <c r="G459" s="27">
        <v>413651</v>
      </c>
      <c r="H459" s="22" t="s">
        <v>64</v>
      </c>
      <c r="I459" s="22" t="s">
        <v>177</v>
      </c>
      <c r="J459" s="3">
        <v>1</v>
      </c>
      <c r="K459" s="37">
        <v>132700</v>
      </c>
      <c r="L459" s="28">
        <v>157355</v>
      </c>
      <c r="M459" s="33">
        <v>63.8</v>
      </c>
      <c r="N459" s="33">
        <v>75.650000000000006</v>
      </c>
      <c r="O459" s="65"/>
      <c r="P459" s="65"/>
      <c r="Q459" s="3">
        <v>8</v>
      </c>
      <c r="R459" s="3">
        <v>40</v>
      </c>
      <c r="S459" s="3" t="s">
        <v>262</v>
      </c>
      <c r="T459" s="19"/>
      <c r="U459" s="19"/>
      <c r="V459" s="19"/>
      <c r="W459" s="3" t="s">
        <v>262</v>
      </c>
      <c r="X459" s="19" t="s">
        <v>269</v>
      </c>
      <c r="Y459" s="3" t="s">
        <v>262</v>
      </c>
      <c r="Z459" s="3" t="s">
        <v>33</v>
      </c>
      <c r="AA459" s="3" t="s">
        <v>35</v>
      </c>
      <c r="AB459" s="3"/>
      <c r="AC459" s="3" t="s">
        <v>262</v>
      </c>
      <c r="AD459" s="3"/>
      <c r="AE459" s="3" t="s">
        <v>262</v>
      </c>
      <c r="AF459" s="3"/>
      <c r="AG459" s="3"/>
      <c r="AH459" s="3"/>
      <c r="AI459" s="3"/>
      <c r="AJ459" s="3" t="s">
        <v>262</v>
      </c>
      <c r="AK459" s="3"/>
      <c r="AL459" s="3" t="s">
        <v>262</v>
      </c>
      <c r="AM459" s="3"/>
      <c r="AN459" s="3"/>
      <c r="AO459" s="3"/>
      <c r="AP459" s="3"/>
      <c r="AQ459" s="3" t="s">
        <v>262</v>
      </c>
      <c r="AR459" s="3" t="s">
        <v>262</v>
      </c>
      <c r="AS459" s="3"/>
      <c r="AT459" s="3"/>
      <c r="AU459" s="3" t="s">
        <v>262</v>
      </c>
      <c r="AV459" s="3" t="s">
        <v>262</v>
      </c>
    </row>
    <row r="460" spans="1:48" ht="15.75" x14ac:dyDescent="0.25">
      <c r="A460" s="69"/>
      <c r="B460" s="3">
        <v>9</v>
      </c>
      <c r="C460" s="3" t="s">
        <v>224</v>
      </c>
      <c r="D460" s="19" t="s">
        <v>144</v>
      </c>
      <c r="E460" s="27">
        <v>130000</v>
      </c>
      <c r="F460" s="27">
        <v>47638227026</v>
      </c>
      <c r="G460" s="27">
        <v>413651</v>
      </c>
      <c r="H460" s="6" t="s">
        <v>315</v>
      </c>
      <c r="I460" s="22" t="s">
        <v>177</v>
      </c>
      <c r="J460" s="3">
        <v>1</v>
      </c>
      <c r="K460" s="37">
        <v>120452</v>
      </c>
      <c r="L460" s="28">
        <v>142788</v>
      </c>
      <c r="M460" s="33">
        <v>57.91</v>
      </c>
      <c r="N460" s="33">
        <v>68.650000000000006</v>
      </c>
      <c r="O460" s="33"/>
      <c r="P460" s="33"/>
      <c r="Q460" s="3">
        <v>8</v>
      </c>
      <c r="R460" s="3">
        <v>40</v>
      </c>
      <c r="S460" s="3" t="s">
        <v>262</v>
      </c>
      <c r="T460" s="19" t="s">
        <v>29</v>
      </c>
      <c r="U460" s="19"/>
      <c r="V460" s="19"/>
      <c r="W460" s="3" t="s">
        <v>262</v>
      </c>
      <c r="X460" s="19" t="s">
        <v>269</v>
      </c>
      <c r="Y460" s="3" t="s">
        <v>262</v>
      </c>
      <c r="Z460" s="3" t="s">
        <v>33</v>
      </c>
      <c r="AA460" s="3" t="s">
        <v>35</v>
      </c>
      <c r="AB460" s="3" t="s">
        <v>262</v>
      </c>
      <c r="AC460" s="3" t="s">
        <v>262</v>
      </c>
      <c r="AD460" s="3" t="s">
        <v>262</v>
      </c>
      <c r="AE460" s="3" t="s">
        <v>262</v>
      </c>
      <c r="AF460" s="3"/>
      <c r="AG460" s="3"/>
      <c r="AH460" s="3"/>
      <c r="AI460" s="3"/>
      <c r="AJ460" s="3"/>
      <c r="AK460" s="3"/>
      <c r="AL460" s="3"/>
      <c r="AM460" s="3"/>
      <c r="AN460" s="3" t="s">
        <v>262</v>
      </c>
      <c r="AO460" s="3" t="s">
        <v>262</v>
      </c>
      <c r="AP460" s="3" t="s">
        <v>262</v>
      </c>
      <c r="AQ460" s="3"/>
      <c r="AR460" s="3" t="s">
        <v>262</v>
      </c>
      <c r="AS460" s="3" t="s">
        <v>262</v>
      </c>
      <c r="AT460" s="3"/>
      <c r="AU460" s="3" t="s">
        <v>262</v>
      </c>
      <c r="AV460" s="3"/>
    </row>
    <row r="461" spans="1:48" ht="15.75" x14ac:dyDescent="0.25">
      <c r="A461" s="69"/>
      <c r="B461" s="3">
        <v>9</v>
      </c>
      <c r="C461" s="3" t="s">
        <v>224</v>
      </c>
      <c r="D461" s="19" t="s">
        <v>144</v>
      </c>
      <c r="E461" s="27">
        <v>130000</v>
      </c>
      <c r="F461" s="27">
        <v>47638227026</v>
      </c>
      <c r="G461" s="27">
        <v>413651</v>
      </c>
      <c r="H461" s="6" t="s">
        <v>316</v>
      </c>
      <c r="I461" s="22" t="s">
        <v>177</v>
      </c>
      <c r="J461" s="3">
        <v>1</v>
      </c>
      <c r="K461" s="37">
        <v>95933</v>
      </c>
      <c r="L461" s="28">
        <v>113722</v>
      </c>
      <c r="M461" s="33">
        <v>48.46</v>
      </c>
      <c r="N461" s="33">
        <v>57.44</v>
      </c>
      <c r="O461" s="33"/>
      <c r="P461" s="33"/>
      <c r="Q461" s="3">
        <v>8</v>
      </c>
      <c r="R461" s="3">
        <v>40</v>
      </c>
      <c r="S461" s="3" t="s">
        <v>262</v>
      </c>
      <c r="T461" s="19"/>
      <c r="U461" s="19"/>
      <c r="V461" s="19"/>
      <c r="W461" s="3" t="s">
        <v>262</v>
      </c>
      <c r="X461" s="19" t="s">
        <v>269</v>
      </c>
      <c r="Y461" s="3" t="s">
        <v>262</v>
      </c>
      <c r="Z461" s="3" t="s">
        <v>33</v>
      </c>
      <c r="AA461" s="3" t="s">
        <v>35</v>
      </c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 t="s">
        <v>262</v>
      </c>
      <c r="AO461" s="3" t="s">
        <v>262</v>
      </c>
      <c r="AP461" s="3" t="s">
        <v>262</v>
      </c>
      <c r="AQ461" s="3"/>
      <c r="AR461" s="3" t="s">
        <v>262</v>
      </c>
      <c r="AS461" s="3" t="s">
        <v>262</v>
      </c>
      <c r="AT461" s="3"/>
      <c r="AU461" s="3"/>
      <c r="AV461" s="3"/>
    </row>
    <row r="462" spans="1:48" ht="15.75" x14ac:dyDescent="0.25">
      <c r="A462" s="69"/>
      <c r="B462" s="3">
        <v>9</v>
      </c>
      <c r="C462" s="3" t="s">
        <v>224</v>
      </c>
      <c r="D462" s="19" t="s">
        <v>144</v>
      </c>
      <c r="E462" s="27">
        <v>130000</v>
      </c>
      <c r="F462" s="27">
        <v>47638227026</v>
      </c>
      <c r="G462" s="27">
        <v>413651</v>
      </c>
      <c r="H462" s="6" t="s">
        <v>317</v>
      </c>
      <c r="I462" s="22" t="s">
        <v>177</v>
      </c>
      <c r="J462" s="3">
        <v>3</v>
      </c>
      <c r="K462" s="37">
        <v>81505</v>
      </c>
      <c r="L462" s="28">
        <v>89063</v>
      </c>
      <c r="M462" s="33">
        <v>39.19</v>
      </c>
      <c r="N462" s="33">
        <v>42.82</v>
      </c>
      <c r="O462" s="33"/>
      <c r="P462" s="33"/>
      <c r="Q462" s="3">
        <v>8</v>
      </c>
      <c r="R462" s="3">
        <v>40</v>
      </c>
      <c r="S462" s="3" t="s">
        <v>262</v>
      </c>
      <c r="T462" s="19"/>
      <c r="U462" s="19"/>
      <c r="V462" s="19"/>
      <c r="W462" s="3" t="s">
        <v>262</v>
      </c>
      <c r="X462" s="19" t="s">
        <v>269</v>
      </c>
      <c r="Y462" s="3" t="s">
        <v>262</v>
      </c>
      <c r="Z462" s="3" t="s">
        <v>33</v>
      </c>
      <c r="AA462" s="3" t="s">
        <v>35</v>
      </c>
      <c r="AB462" s="3"/>
      <c r="AC462" s="3"/>
      <c r="AD462" s="3"/>
      <c r="AE462" s="3" t="s">
        <v>262</v>
      </c>
      <c r="AF462" s="3"/>
      <c r="AG462" s="3"/>
      <c r="AH462" s="3"/>
      <c r="AI462" s="3"/>
      <c r="AJ462" s="3"/>
      <c r="AK462" s="3"/>
      <c r="AL462" s="3"/>
      <c r="AM462" s="3"/>
      <c r="AN462" s="3" t="s">
        <v>262</v>
      </c>
      <c r="AO462" s="3" t="s">
        <v>262</v>
      </c>
      <c r="AP462" s="3" t="s">
        <v>262</v>
      </c>
      <c r="AQ462" s="3"/>
      <c r="AR462" s="3" t="s">
        <v>262</v>
      </c>
      <c r="AS462" s="3" t="s">
        <v>262</v>
      </c>
      <c r="AT462" s="3"/>
      <c r="AU462" s="3"/>
      <c r="AV462" s="3"/>
    </row>
    <row r="463" spans="1:48" ht="15.75" x14ac:dyDescent="0.25">
      <c r="A463" s="69"/>
      <c r="B463" s="3">
        <v>9</v>
      </c>
      <c r="C463" s="3" t="s">
        <v>224</v>
      </c>
      <c r="D463" s="19" t="s">
        <v>144</v>
      </c>
      <c r="E463" s="27">
        <v>130000</v>
      </c>
      <c r="F463" s="27">
        <v>47638227026</v>
      </c>
      <c r="G463" s="27">
        <v>413651</v>
      </c>
      <c r="H463" s="6" t="s">
        <v>318</v>
      </c>
      <c r="I463" s="22" t="s">
        <v>177</v>
      </c>
      <c r="J463" s="3">
        <v>1</v>
      </c>
      <c r="K463" s="37">
        <v>103058</v>
      </c>
      <c r="L463" s="28">
        <v>122169</v>
      </c>
      <c r="M463" s="33">
        <v>49.55</v>
      </c>
      <c r="N463" s="33">
        <v>58.74</v>
      </c>
      <c r="O463" s="33"/>
      <c r="P463" s="33"/>
      <c r="Q463" s="3"/>
      <c r="R463" s="3">
        <v>40</v>
      </c>
      <c r="S463" s="3"/>
      <c r="T463" s="3" t="s">
        <v>27</v>
      </c>
      <c r="U463" s="3"/>
      <c r="V463" s="3" t="s">
        <v>262</v>
      </c>
      <c r="W463" s="3" t="s">
        <v>262</v>
      </c>
      <c r="X463" s="3" t="s">
        <v>30</v>
      </c>
      <c r="Y463" s="3" t="s">
        <v>262</v>
      </c>
      <c r="Z463" s="3"/>
      <c r="AA463" s="3" t="s">
        <v>34</v>
      </c>
      <c r="AB463" s="3" t="s">
        <v>262</v>
      </c>
      <c r="AC463" s="3" t="s">
        <v>262</v>
      </c>
      <c r="AD463" s="3" t="s">
        <v>262</v>
      </c>
      <c r="AE463" s="3" t="s">
        <v>262</v>
      </c>
      <c r="AF463" s="3" t="s">
        <v>262</v>
      </c>
      <c r="AG463" s="3" t="s">
        <v>262</v>
      </c>
      <c r="AH463" s="3" t="s">
        <v>262</v>
      </c>
      <c r="AI463" s="3" t="s">
        <v>262</v>
      </c>
      <c r="AJ463" s="3" t="s">
        <v>262</v>
      </c>
      <c r="AK463" s="3" t="s">
        <v>262</v>
      </c>
      <c r="AL463" s="3" t="s">
        <v>262</v>
      </c>
      <c r="AM463" s="3" t="s">
        <v>262</v>
      </c>
      <c r="AN463" s="3" t="s">
        <v>262</v>
      </c>
      <c r="AO463" s="3" t="s">
        <v>262</v>
      </c>
      <c r="AP463" s="3" t="s">
        <v>262</v>
      </c>
      <c r="AQ463" s="3" t="s">
        <v>262</v>
      </c>
      <c r="AR463" s="3" t="s">
        <v>262</v>
      </c>
      <c r="AS463" s="3"/>
      <c r="AT463" s="3" t="s">
        <v>262</v>
      </c>
      <c r="AU463" s="3" t="s">
        <v>262</v>
      </c>
      <c r="AV463" s="3" t="s">
        <v>262</v>
      </c>
    </row>
    <row r="464" spans="1:48" ht="15.75" x14ac:dyDescent="0.25">
      <c r="A464" s="69"/>
      <c r="B464" s="3">
        <v>9</v>
      </c>
      <c r="C464" s="3" t="s">
        <v>224</v>
      </c>
      <c r="D464" s="19" t="s">
        <v>144</v>
      </c>
      <c r="E464" s="27">
        <v>130000</v>
      </c>
      <c r="F464" s="27">
        <v>47638227026</v>
      </c>
      <c r="G464" s="27">
        <v>413651</v>
      </c>
      <c r="H464" s="6" t="s">
        <v>319</v>
      </c>
      <c r="I464" s="12" t="s">
        <v>173</v>
      </c>
      <c r="J464" s="3">
        <v>3</v>
      </c>
      <c r="K464" s="37">
        <v>67350</v>
      </c>
      <c r="L464" s="28">
        <v>92682</v>
      </c>
      <c r="M464" s="33">
        <v>32.380000000000003</v>
      </c>
      <c r="N464" s="33">
        <v>44.56</v>
      </c>
      <c r="O464" s="33"/>
      <c r="P464" s="33"/>
      <c r="Q464" s="3"/>
      <c r="R464" s="3">
        <v>40</v>
      </c>
      <c r="S464" s="3"/>
      <c r="T464" s="3" t="s">
        <v>28</v>
      </c>
      <c r="U464" s="3"/>
      <c r="V464" s="3" t="s">
        <v>262</v>
      </c>
      <c r="W464" s="3" t="s">
        <v>262</v>
      </c>
      <c r="X464" s="3" t="s">
        <v>38</v>
      </c>
      <c r="Y464" s="3" t="s">
        <v>262</v>
      </c>
      <c r="Z464" s="3" t="s">
        <v>38</v>
      </c>
      <c r="AA464" s="3" t="s">
        <v>35</v>
      </c>
      <c r="AB464" s="3" t="s">
        <v>262</v>
      </c>
      <c r="AC464" s="3" t="s">
        <v>262</v>
      </c>
      <c r="AD464" s="3"/>
      <c r="AE464" s="3" t="s">
        <v>262</v>
      </c>
      <c r="AF464" s="3"/>
      <c r="AG464" s="3" t="s">
        <v>262</v>
      </c>
      <c r="AH464" s="3" t="s">
        <v>262</v>
      </c>
      <c r="AI464" s="3" t="s">
        <v>262</v>
      </c>
      <c r="AJ464" s="3" t="s">
        <v>262</v>
      </c>
      <c r="AK464" s="3" t="s">
        <v>262</v>
      </c>
      <c r="AL464" s="3"/>
      <c r="AM464" s="3" t="s">
        <v>262</v>
      </c>
      <c r="AN464" s="3" t="s">
        <v>262</v>
      </c>
      <c r="AO464" s="3" t="s">
        <v>262</v>
      </c>
      <c r="AP464" s="3" t="s">
        <v>262</v>
      </c>
      <c r="AQ464" s="3" t="s">
        <v>262</v>
      </c>
      <c r="AR464" s="3" t="s">
        <v>262</v>
      </c>
      <c r="AS464" s="3"/>
      <c r="AT464" s="3" t="s">
        <v>262</v>
      </c>
      <c r="AU464" s="3" t="s">
        <v>262</v>
      </c>
      <c r="AV464" s="3" t="s">
        <v>262</v>
      </c>
    </row>
    <row r="465" spans="1:48" ht="15.75" x14ac:dyDescent="0.25">
      <c r="A465" s="69"/>
      <c r="B465" s="3">
        <v>9</v>
      </c>
      <c r="C465" s="3" t="s">
        <v>224</v>
      </c>
      <c r="D465" s="19" t="s">
        <v>144</v>
      </c>
      <c r="E465" s="27">
        <v>130000</v>
      </c>
      <c r="F465" s="27">
        <v>47638227026</v>
      </c>
      <c r="G465" s="27">
        <v>413651</v>
      </c>
      <c r="H465" s="6" t="s">
        <v>320</v>
      </c>
      <c r="I465" s="6" t="s">
        <v>176</v>
      </c>
      <c r="J465" s="10">
        <v>1</v>
      </c>
      <c r="K465" s="37">
        <v>45427</v>
      </c>
      <c r="L465" s="30">
        <v>60798</v>
      </c>
      <c r="M465" s="34">
        <v>21.84</v>
      </c>
      <c r="N465" s="34">
        <v>29.23</v>
      </c>
      <c r="O465" s="33"/>
      <c r="P465" s="33"/>
      <c r="Q465" s="3"/>
      <c r="R465" s="3">
        <v>40</v>
      </c>
      <c r="S465" s="3"/>
      <c r="T465" s="3" t="s">
        <v>28</v>
      </c>
      <c r="U465" s="3"/>
      <c r="V465" s="3" t="s">
        <v>262</v>
      </c>
      <c r="W465" s="3" t="s">
        <v>262</v>
      </c>
      <c r="X465" s="3" t="s">
        <v>38</v>
      </c>
      <c r="Y465" s="3" t="s">
        <v>262</v>
      </c>
      <c r="Z465" s="3" t="s">
        <v>38</v>
      </c>
      <c r="AA465" s="3" t="s">
        <v>35</v>
      </c>
      <c r="AB465" s="3"/>
      <c r="AC465" s="3"/>
      <c r="AD465" s="3"/>
      <c r="AE465" s="3"/>
      <c r="AF465" s="3"/>
      <c r="AG465" s="3" t="s">
        <v>38</v>
      </c>
      <c r="AH465" s="3" t="s">
        <v>262</v>
      </c>
      <c r="AI465" s="3" t="s">
        <v>262</v>
      </c>
      <c r="AJ465" s="3" t="s">
        <v>262</v>
      </c>
      <c r="AK465" s="3" t="s">
        <v>262</v>
      </c>
      <c r="AL465" s="3"/>
      <c r="AM465" s="3"/>
      <c r="AN465" s="3"/>
      <c r="AO465" s="3"/>
      <c r="AP465" s="3"/>
      <c r="AQ465" s="3"/>
      <c r="AR465" s="3" t="s">
        <v>262</v>
      </c>
      <c r="AS465" s="3"/>
      <c r="AT465" s="3"/>
      <c r="AU465" s="3"/>
      <c r="AV465" s="3" t="s">
        <v>262</v>
      </c>
    </row>
    <row r="466" spans="1:48" ht="15.75" x14ac:dyDescent="0.25">
      <c r="A466" s="69"/>
      <c r="B466" s="3">
        <v>9</v>
      </c>
      <c r="C466" s="3" t="s">
        <v>224</v>
      </c>
      <c r="D466" s="19" t="s">
        <v>144</v>
      </c>
      <c r="E466" s="27">
        <v>130000</v>
      </c>
      <c r="F466" s="27">
        <v>47638227026</v>
      </c>
      <c r="G466" s="27">
        <v>413651</v>
      </c>
      <c r="H466" s="6" t="s">
        <v>321</v>
      </c>
      <c r="I466" s="6" t="s">
        <v>176</v>
      </c>
      <c r="J466" s="10">
        <v>2</v>
      </c>
      <c r="K466" s="37">
        <v>49150</v>
      </c>
      <c r="L466" s="30">
        <v>65790</v>
      </c>
      <c r="M466" s="34">
        <v>23.63</v>
      </c>
      <c r="N466" s="34">
        <v>31.63</v>
      </c>
      <c r="O466" s="34"/>
      <c r="P466" s="34"/>
      <c r="Q466" s="3"/>
      <c r="R466" s="3">
        <v>40</v>
      </c>
      <c r="S466" s="3"/>
      <c r="T466" s="3" t="s">
        <v>29</v>
      </c>
      <c r="U466" s="3"/>
      <c r="V466" s="3" t="s">
        <v>262</v>
      </c>
      <c r="W466" s="3" t="s">
        <v>262</v>
      </c>
      <c r="X466" s="3" t="s">
        <v>38</v>
      </c>
      <c r="Y466" s="3" t="s">
        <v>262</v>
      </c>
      <c r="Z466" s="3" t="s">
        <v>38</v>
      </c>
      <c r="AA466" s="3" t="s">
        <v>35</v>
      </c>
      <c r="AB466" s="3"/>
      <c r="AC466" s="3"/>
      <c r="AD466" s="3"/>
      <c r="AE466" s="3"/>
      <c r="AF466" s="3"/>
      <c r="AG466" s="3" t="s">
        <v>38</v>
      </c>
      <c r="AH466" s="3" t="s">
        <v>262</v>
      </c>
      <c r="AI466" s="3" t="s">
        <v>262</v>
      </c>
      <c r="AJ466" s="3" t="s">
        <v>262</v>
      </c>
      <c r="AK466" s="3" t="s">
        <v>262</v>
      </c>
      <c r="AL466" s="3"/>
      <c r="AM466" s="3"/>
      <c r="AN466" s="3"/>
      <c r="AO466" s="3"/>
      <c r="AP466" s="3"/>
      <c r="AQ466" s="3"/>
      <c r="AR466" s="3" t="s">
        <v>262</v>
      </c>
      <c r="AS466" s="3"/>
      <c r="AT466" s="3"/>
      <c r="AU466" s="3"/>
      <c r="AV466" s="3" t="s">
        <v>262</v>
      </c>
    </row>
    <row r="467" spans="1:48" ht="15.75" x14ac:dyDescent="0.25">
      <c r="A467" s="69"/>
      <c r="B467" s="3">
        <v>9</v>
      </c>
      <c r="C467" s="3" t="s">
        <v>224</v>
      </c>
      <c r="D467" s="19" t="s">
        <v>144</v>
      </c>
      <c r="E467" s="27">
        <v>130000</v>
      </c>
      <c r="F467" s="27">
        <v>47638227026</v>
      </c>
      <c r="G467" s="27">
        <v>413651</v>
      </c>
      <c r="H467" s="22" t="s">
        <v>60</v>
      </c>
      <c r="I467" s="22" t="s">
        <v>173</v>
      </c>
      <c r="J467" s="3">
        <v>10</v>
      </c>
      <c r="K467" s="37">
        <v>54787</v>
      </c>
      <c r="L467" s="30">
        <v>73320</v>
      </c>
      <c r="M467" s="34">
        <v>26.34</v>
      </c>
      <c r="N467" s="34">
        <v>35.25</v>
      </c>
      <c r="O467" s="34"/>
      <c r="P467" s="34"/>
      <c r="Q467" s="3"/>
      <c r="R467" s="3">
        <v>40</v>
      </c>
      <c r="S467" s="3"/>
      <c r="T467" s="3" t="s">
        <v>38</v>
      </c>
      <c r="U467" s="3"/>
      <c r="V467" s="3" t="s">
        <v>262</v>
      </c>
      <c r="W467" s="3" t="s">
        <v>262</v>
      </c>
      <c r="X467" s="3" t="s">
        <v>38</v>
      </c>
      <c r="Y467" s="3" t="s">
        <v>262</v>
      </c>
      <c r="Z467" s="3" t="s">
        <v>38</v>
      </c>
      <c r="AA467" s="3" t="s">
        <v>35</v>
      </c>
      <c r="AB467" s="3"/>
      <c r="AC467" s="3"/>
      <c r="AD467" s="3"/>
      <c r="AE467" s="3"/>
      <c r="AF467" s="3"/>
      <c r="AG467" s="3" t="s">
        <v>38</v>
      </c>
      <c r="AH467" s="3" t="s">
        <v>262</v>
      </c>
      <c r="AI467" s="3" t="s">
        <v>262</v>
      </c>
      <c r="AJ467" s="3" t="s">
        <v>262</v>
      </c>
      <c r="AK467" s="3" t="s">
        <v>262</v>
      </c>
      <c r="AL467" s="3"/>
      <c r="AM467" s="3"/>
      <c r="AN467" s="3"/>
      <c r="AO467" s="3"/>
      <c r="AP467" s="3"/>
      <c r="AQ467" s="3"/>
      <c r="AR467" s="3" t="s">
        <v>262</v>
      </c>
      <c r="AS467" s="3"/>
      <c r="AT467" s="3"/>
      <c r="AU467" s="3"/>
      <c r="AV467" s="3" t="s">
        <v>262</v>
      </c>
    </row>
    <row r="468" spans="1:48" ht="15.75" x14ac:dyDescent="0.25">
      <c r="A468" s="69"/>
      <c r="B468" s="3">
        <v>9</v>
      </c>
      <c r="C468" s="3" t="s">
        <v>224</v>
      </c>
      <c r="D468" s="19" t="s">
        <v>144</v>
      </c>
      <c r="E468" s="27">
        <v>130000</v>
      </c>
      <c r="F468" s="27">
        <v>47638227026</v>
      </c>
      <c r="G468" s="27">
        <v>413651</v>
      </c>
      <c r="H468" s="22" t="s">
        <v>47</v>
      </c>
      <c r="I468" s="22" t="s">
        <v>173</v>
      </c>
      <c r="J468" s="3">
        <v>13</v>
      </c>
      <c r="K468" s="37">
        <v>60258</v>
      </c>
      <c r="L468" s="30">
        <v>80642</v>
      </c>
      <c r="M468" s="34">
        <v>28.97</v>
      </c>
      <c r="N468" s="34">
        <v>38.770000000000003</v>
      </c>
      <c r="O468" s="34"/>
      <c r="P468" s="34"/>
      <c r="Q468" s="3"/>
      <c r="R468" s="3">
        <v>40</v>
      </c>
      <c r="S468" s="3"/>
      <c r="T468" s="3" t="s">
        <v>29</v>
      </c>
      <c r="U468" s="3"/>
      <c r="V468" s="3" t="s">
        <v>262</v>
      </c>
      <c r="W468" s="3" t="s">
        <v>262</v>
      </c>
      <c r="X468" s="3" t="s">
        <v>38</v>
      </c>
      <c r="Y468" s="3" t="s">
        <v>262</v>
      </c>
      <c r="Z468" s="3" t="s">
        <v>38</v>
      </c>
      <c r="AA468" s="3" t="s">
        <v>35</v>
      </c>
      <c r="AB468" s="3"/>
      <c r="AC468" s="3" t="s">
        <v>262</v>
      </c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 t="s">
        <v>262</v>
      </c>
      <c r="AP468" s="3" t="s">
        <v>262</v>
      </c>
      <c r="AQ468" s="3"/>
      <c r="AR468" s="3" t="s">
        <v>262</v>
      </c>
      <c r="AS468" s="3"/>
      <c r="AT468" s="3"/>
      <c r="AU468" s="3"/>
      <c r="AV468" s="3" t="s">
        <v>262</v>
      </c>
    </row>
    <row r="469" spans="1:48" ht="15.75" x14ac:dyDescent="0.25">
      <c r="A469" s="69"/>
      <c r="B469" s="3">
        <v>9</v>
      </c>
      <c r="C469" s="3" t="s">
        <v>224</v>
      </c>
      <c r="D469" s="19" t="s">
        <v>144</v>
      </c>
      <c r="E469" s="27">
        <v>130000</v>
      </c>
      <c r="F469" s="27">
        <v>47638227026</v>
      </c>
      <c r="G469" s="27">
        <v>413651</v>
      </c>
      <c r="H469" s="6" t="s">
        <v>322</v>
      </c>
      <c r="I469" s="22" t="s">
        <v>173</v>
      </c>
      <c r="J469" s="3">
        <v>3</v>
      </c>
      <c r="K469" s="37">
        <v>77641</v>
      </c>
      <c r="L469" s="28">
        <v>93280</v>
      </c>
      <c r="M469" s="33">
        <v>37.33</v>
      </c>
      <c r="N469" s="33">
        <v>44.85</v>
      </c>
      <c r="O469" s="34"/>
      <c r="P469" s="34"/>
      <c r="Q469" s="3"/>
      <c r="R469" s="3">
        <v>24</v>
      </c>
      <c r="S469" s="3" t="s">
        <v>262</v>
      </c>
      <c r="T469" s="3" t="s">
        <v>38</v>
      </c>
      <c r="U469" s="3" t="s">
        <v>38</v>
      </c>
      <c r="V469" s="3" t="s">
        <v>262</v>
      </c>
      <c r="W469" s="3" t="s">
        <v>262</v>
      </c>
      <c r="X469" s="3" t="s">
        <v>38</v>
      </c>
      <c r="Y469" s="3" t="s">
        <v>38</v>
      </c>
      <c r="Z469" s="3" t="s">
        <v>38</v>
      </c>
      <c r="AA469" s="3" t="s">
        <v>86</v>
      </c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</row>
    <row r="470" spans="1:48" ht="15.75" x14ac:dyDescent="0.25">
      <c r="A470" s="69"/>
      <c r="B470" s="3">
        <v>9</v>
      </c>
      <c r="C470" s="3" t="s">
        <v>224</v>
      </c>
      <c r="D470" s="19" t="s">
        <v>144</v>
      </c>
      <c r="E470" s="27">
        <v>130000</v>
      </c>
      <c r="F470" s="27">
        <v>47638227026</v>
      </c>
      <c r="G470" s="27">
        <v>413651</v>
      </c>
      <c r="H470" s="22" t="s">
        <v>105</v>
      </c>
      <c r="I470" s="22"/>
      <c r="J470" s="3">
        <v>1</v>
      </c>
      <c r="K470" s="37">
        <v>22880</v>
      </c>
      <c r="L470" s="30">
        <v>41080</v>
      </c>
      <c r="M470" s="34">
        <v>11</v>
      </c>
      <c r="N470" s="34">
        <v>19.75</v>
      </c>
      <c r="O470" s="33"/>
      <c r="P470" s="33"/>
      <c r="Q470" s="3"/>
      <c r="R470" s="3">
        <v>40</v>
      </c>
      <c r="S470" s="3"/>
      <c r="T470" s="3" t="s">
        <v>27</v>
      </c>
      <c r="U470" s="3"/>
      <c r="V470" s="3"/>
      <c r="W470" s="3" t="s">
        <v>262</v>
      </c>
      <c r="X470" s="3" t="s">
        <v>31</v>
      </c>
      <c r="Y470" s="3" t="s">
        <v>262</v>
      </c>
      <c r="Z470" s="3" t="s">
        <v>33</v>
      </c>
      <c r="AA470" s="3" t="s">
        <v>35</v>
      </c>
      <c r="AB470" s="3" t="s">
        <v>262</v>
      </c>
      <c r="AC470" s="3" t="s">
        <v>262</v>
      </c>
      <c r="AD470" s="3"/>
      <c r="AE470" s="3" t="s">
        <v>262</v>
      </c>
      <c r="AF470" s="3" t="s">
        <v>262</v>
      </c>
      <c r="AG470" s="3"/>
      <c r="AH470" s="3"/>
      <c r="AI470" s="3"/>
      <c r="AJ470" s="3"/>
      <c r="AK470" s="3"/>
      <c r="AL470" s="3" t="s">
        <v>262</v>
      </c>
      <c r="AM470" s="3"/>
      <c r="AN470" s="3"/>
      <c r="AO470" s="3"/>
      <c r="AP470" s="3"/>
      <c r="AQ470" s="3"/>
      <c r="AR470" s="3" t="s">
        <v>262</v>
      </c>
      <c r="AS470" s="3" t="s">
        <v>262</v>
      </c>
      <c r="AT470" s="3"/>
      <c r="AU470" s="3"/>
      <c r="AV470" s="3"/>
    </row>
    <row r="471" spans="1:48" ht="15.75" x14ac:dyDescent="0.25">
      <c r="A471" s="69"/>
      <c r="B471" s="3">
        <v>9</v>
      </c>
      <c r="C471" s="3" t="s">
        <v>224</v>
      </c>
      <c r="D471" s="19" t="s">
        <v>144</v>
      </c>
      <c r="E471" s="27">
        <v>130000</v>
      </c>
      <c r="F471" s="27">
        <v>47638227026</v>
      </c>
      <c r="G471" s="27">
        <v>413651</v>
      </c>
      <c r="H471" s="22" t="s">
        <v>85</v>
      </c>
      <c r="I471" s="22"/>
      <c r="J471" s="3">
        <v>3</v>
      </c>
      <c r="K471" s="37">
        <v>22880</v>
      </c>
      <c r="L471" s="30">
        <v>41080</v>
      </c>
      <c r="M471" s="34">
        <v>11</v>
      </c>
      <c r="N471" s="34">
        <v>19.75</v>
      </c>
      <c r="O471" s="34"/>
      <c r="P471" s="34"/>
      <c r="Q471" s="3">
        <v>5</v>
      </c>
      <c r="R471" s="3">
        <v>37.5</v>
      </c>
      <c r="S471" s="3"/>
      <c r="T471" s="3" t="s">
        <v>27</v>
      </c>
      <c r="U471" s="3"/>
      <c r="V471" s="3"/>
      <c r="W471" s="3" t="s">
        <v>262</v>
      </c>
      <c r="X471" s="3" t="s">
        <v>269</v>
      </c>
      <c r="Y471" s="3" t="s">
        <v>262</v>
      </c>
      <c r="Z471" s="3" t="s">
        <v>32</v>
      </c>
      <c r="AA471" s="3" t="s">
        <v>35</v>
      </c>
      <c r="AB471" s="3" t="s">
        <v>262</v>
      </c>
      <c r="AC471" s="3" t="s">
        <v>262</v>
      </c>
      <c r="AD471" s="3" t="s">
        <v>262</v>
      </c>
      <c r="AE471" s="3" t="s">
        <v>262</v>
      </c>
      <c r="AF471" s="3" t="s">
        <v>262</v>
      </c>
      <c r="AG471" s="3" t="s">
        <v>262</v>
      </c>
      <c r="AH471" s="3"/>
      <c r="AI471" s="3"/>
      <c r="AJ471" s="3"/>
      <c r="AK471" s="3"/>
      <c r="AL471" s="3"/>
      <c r="AM471" s="3"/>
      <c r="AN471" s="3"/>
      <c r="AO471" s="3"/>
      <c r="AP471" s="3"/>
      <c r="AQ471" s="3" t="s">
        <v>262</v>
      </c>
      <c r="AR471" s="3" t="s">
        <v>262</v>
      </c>
      <c r="AS471" s="3" t="s">
        <v>262</v>
      </c>
      <c r="AT471" s="3" t="s">
        <v>262</v>
      </c>
      <c r="AU471" s="3" t="s">
        <v>262</v>
      </c>
      <c r="AV471" s="3" t="s">
        <v>262</v>
      </c>
    </row>
    <row r="472" spans="1:48" ht="15.75" x14ac:dyDescent="0.25">
      <c r="A472" s="69"/>
      <c r="B472" s="3">
        <v>9</v>
      </c>
      <c r="C472" s="3" t="s">
        <v>224</v>
      </c>
      <c r="D472" s="19" t="s">
        <v>68</v>
      </c>
      <c r="E472" s="27">
        <v>20826</v>
      </c>
      <c r="F472" s="27">
        <v>9677030000</v>
      </c>
      <c r="G472" s="27">
        <v>52741</v>
      </c>
      <c r="H472" s="6" t="s">
        <v>64</v>
      </c>
      <c r="I472" s="6" t="s">
        <v>177</v>
      </c>
      <c r="J472" s="3">
        <v>1</v>
      </c>
      <c r="K472" s="38">
        <v>127297</v>
      </c>
      <c r="L472" s="31">
        <v>141771</v>
      </c>
      <c r="M472" s="35">
        <f t="shared" ref="M472:N476" si="15">K472/2080</f>
        <v>61.200480769230772</v>
      </c>
      <c r="N472" s="35">
        <f t="shared" si="15"/>
        <v>68.159134615384616</v>
      </c>
      <c r="O472" s="34"/>
      <c r="P472" s="34"/>
      <c r="Q472" s="3">
        <v>5</v>
      </c>
      <c r="R472" s="3">
        <v>37.5</v>
      </c>
      <c r="S472" s="3" t="s">
        <v>262</v>
      </c>
      <c r="T472" s="3" t="s">
        <v>38</v>
      </c>
      <c r="U472" s="3"/>
      <c r="V472" s="3"/>
      <c r="W472" s="3"/>
      <c r="X472" s="3" t="s">
        <v>269</v>
      </c>
      <c r="Y472" s="3"/>
      <c r="Z472" s="3" t="s">
        <v>32</v>
      </c>
      <c r="AA472" s="3" t="s">
        <v>35</v>
      </c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 t="s">
        <v>262</v>
      </c>
      <c r="AP472" s="3"/>
      <c r="AQ472" s="3"/>
      <c r="AR472" s="3" t="s">
        <v>262</v>
      </c>
      <c r="AS472" s="3"/>
      <c r="AT472" s="3"/>
      <c r="AU472" s="3"/>
      <c r="AV472" s="3"/>
    </row>
    <row r="473" spans="1:48" ht="15.75" x14ac:dyDescent="0.25">
      <c r="A473" s="69"/>
      <c r="B473" s="3">
        <v>9</v>
      </c>
      <c r="C473" s="3" t="s">
        <v>224</v>
      </c>
      <c r="D473" s="19" t="s">
        <v>68</v>
      </c>
      <c r="E473" s="27">
        <v>20826</v>
      </c>
      <c r="F473" s="27">
        <v>9677030000</v>
      </c>
      <c r="G473" s="27">
        <v>52741</v>
      </c>
      <c r="H473" s="6" t="s">
        <v>250</v>
      </c>
      <c r="I473" s="6" t="s">
        <v>176</v>
      </c>
      <c r="J473" s="3">
        <v>1</v>
      </c>
      <c r="K473" s="36">
        <v>66796.960000000006</v>
      </c>
      <c r="L473" s="28">
        <v>70002.399999999994</v>
      </c>
      <c r="M473" s="35">
        <f t="shared" si="15"/>
        <v>32.113923076923079</v>
      </c>
      <c r="N473" s="35">
        <f t="shared" si="15"/>
        <v>33.654999999999994</v>
      </c>
      <c r="O473" s="35"/>
      <c r="P473" s="35"/>
      <c r="Q473" s="3">
        <v>5</v>
      </c>
      <c r="R473" s="3">
        <v>40</v>
      </c>
      <c r="S473" s="3" t="s">
        <v>262</v>
      </c>
      <c r="T473" s="3" t="s">
        <v>27</v>
      </c>
      <c r="U473" s="3"/>
      <c r="V473" s="3" t="s">
        <v>262</v>
      </c>
      <c r="W473" s="3"/>
      <c r="X473" s="3" t="s">
        <v>31</v>
      </c>
      <c r="Y473" s="3" t="s">
        <v>262</v>
      </c>
      <c r="Z473" s="3" t="s">
        <v>33</v>
      </c>
      <c r="AA473" s="3" t="s">
        <v>35</v>
      </c>
      <c r="AB473" s="3" t="s">
        <v>262</v>
      </c>
      <c r="AC473" s="3"/>
      <c r="AD473" s="3" t="s">
        <v>262</v>
      </c>
      <c r="AE473" s="3" t="s">
        <v>262</v>
      </c>
      <c r="AF473" s="3" t="s">
        <v>262</v>
      </c>
      <c r="AG473" s="3" t="s">
        <v>262</v>
      </c>
      <c r="AH473" s="3"/>
      <c r="AI473" s="3" t="s">
        <v>262</v>
      </c>
      <c r="AJ473" s="3" t="s">
        <v>262</v>
      </c>
      <c r="AK473" s="3" t="s">
        <v>262</v>
      </c>
      <c r="AL473" s="3" t="s">
        <v>262</v>
      </c>
      <c r="AM473" s="3"/>
      <c r="AN473" s="3"/>
      <c r="AO473" s="3" t="s">
        <v>262</v>
      </c>
      <c r="AP473" s="3"/>
      <c r="AQ473" s="3" t="s">
        <v>262</v>
      </c>
      <c r="AR473" s="3"/>
      <c r="AS473" s="3"/>
      <c r="AT473" s="3" t="s">
        <v>262</v>
      </c>
      <c r="AU473" s="3"/>
      <c r="AV473" s="3" t="s">
        <v>262</v>
      </c>
    </row>
    <row r="474" spans="1:48" ht="15.75" x14ac:dyDescent="0.25">
      <c r="A474" s="69"/>
      <c r="B474" s="3">
        <v>9</v>
      </c>
      <c r="C474" s="3" t="s">
        <v>224</v>
      </c>
      <c r="D474" s="19" t="s">
        <v>68</v>
      </c>
      <c r="E474" s="27">
        <v>20826</v>
      </c>
      <c r="F474" s="27">
        <v>9677030000</v>
      </c>
      <c r="G474" s="27">
        <v>52741</v>
      </c>
      <c r="H474" s="6" t="s">
        <v>417</v>
      </c>
      <c r="I474" s="6" t="s">
        <v>173</v>
      </c>
      <c r="J474" s="3">
        <v>1</v>
      </c>
      <c r="K474" s="36">
        <v>95100</v>
      </c>
      <c r="L474" s="28">
        <v>112412</v>
      </c>
      <c r="M474" s="35">
        <f t="shared" si="15"/>
        <v>45.721153846153847</v>
      </c>
      <c r="N474" s="35">
        <f t="shared" si="15"/>
        <v>54.044230769230772</v>
      </c>
      <c r="O474" s="35"/>
      <c r="P474" s="35"/>
      <c r="Q474" s="3">
        <v>5</v>
      </c>
      <c r="R474" s="3">
        <v>40</v>
      </c>
      <c r="S474" s="3" t="s">
        <v>262</v>
      </c>
      <c r="T474" s="3" t="s">
        <v>111</v>
      </c>
      <c r="U474" s="3"/>
      <c r="V474" s="3" t="s">
        <v>262</v>
      </c>
      <c r="W474" s="3"/>
      <c r="X474" s="3" t="s">
        <v>269</v>
      </c>
      <c r="Y474" s="3" t="s">
        <v>262</v>
      </c>
      <c r="Z474" s="3" t="s">
        <v>33</v>
      </c>
      <c r="AA474" s="3" t="s">
        <v>35</v>
      </c>
      <c r="AB474" s="3"/>
      <c r="AC474" s="3" t="s">
        <v>262</v>
      </c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 t="s">
        <v>262</v>
      </c>
      <c r="AP474" s="3" t="s">
        <v>262</v>
      </c>
      <c r="AQ474" s="3" t="s">
        <v>262</v>
      </c>
      <c r="AR474" s="3" t="s">
        <v>262</v>
      </c>
      <c r="AS474" s="3"/>
      <c r="AT474" s="3"/>
      <c r="AU474" s="3" t="s">
        <v>262</v>
      </c>
      <c r="AV474" s="3"/>
    </row>
    <row r="475" spans="1:48" ht="15.75" x14ac:dyDescent="0.25">
      <c r="A475" s="69"/>
      <c r="B475" s="3">
        <v>9</v>
      </c>
      <c r="C475" s="3" t="s">
        <v>224</v>
      </c>
      <c r="D475" s="19" t="s">
        <v>68</v>
      </c>
      <c r="E475" s="27">
        <v>20826</v>
      </c>
      <c r="F475" s="27">
        <v>9677030000</v>
      </c>
      <c r="G475" s="27">
        <v>52741</v>
      </c>
      <c r="H475" s="6" t="s">
        <v>406</v>
      </c>
      <c r="I475" s="6" t="s">
        <v>173</v>
      </c>
      <c r="J475" s="3">
        <v>1</v>
      </c>
      <c r="K475" s="36">
        <v>81379.27</v>
      </c>
      <c r="L475" s="28">
        <v>90419.58</v>
      </c>
      <c r="M475" s="35">
        <f t="shared" si="15"/>
        <v>39.124649038461541</v>
      </c>
      <c r="N475" s="35">
        <f t="shared" si="15"/>
        <v>43.470951923076925</v>
      </c>
      <c r="O475" s="35"/>
      <c r="P475" s="35"/>
      <c r="Q475" s="3">
        <v>5</v>
      </c>
      <c r="R475" s="3">
        <v>40</v>
      </c>
      <c r="S475" s="3" t="s">
        <v>262</v>
      </c>
      <c r="T475" s="3" t="s">
        <v>28</v>
      </c>
      <c r="U475" s="3"/>
      <c r="V475" s="3" t="s">
        <v>262</v>
      </c>
      <c r="W475" s="3"/>
      <c r="X475" s="3" t="s">
        <v>269</v>
      </c>
      <c r="Y475" s="3" t="s">
        <v>262</v>
      </c>
      <c r="Z475" s="3" t="s">
        <v>33</v>
      </c>
      <c r="AA475" s="3" t="s">
        <v>35</v>
      </c>
      <c r="AB475" s="3"/>
      <c r="AC475" s="3"/>
      <c r="AD475" s="3"/>
      <c r="AE475" s="3" t="s">
        <v>262</v>
      </c>
      <c r="AF475" s="3" t="s">
        <v>262</v>
      </c>
      <c r="AG475" s="3" t="s">
        <v>262</v>
      </c>
      <c r="AH475" s="3"/>
      <c r="AI475" s="3" t="s">
        <v>262</v>
      </c>
      <c r="AJ475" s="3" t="s">
        <v>262</v>
      </c>
      <c r="AK475" s="3" t="s">
        <v>262</v>
      </c>
      <c r="AL475" s="3" t="s">
        <v>262</v>
      </c>
      <c r="AM475" s="3"/>
      <c r="AN475" s="3"/>
      <c r="AO475" s="3"/>
      <c r="AP475" s="3"/>
      <c r="AQ475" s="3"/>
      <c r="AR475" s="3" t="s">
        <v>262</v>
      </c>
      <c r="AS475" s="3"/>
      <c r="AT475" s="3" t="s">
        <v>262</v>
      </c>
      <c r="AU475" s="3"/>
      <c r="AV475" s="3" t="s">
        <v>262</v>
      </c>
    </row>
    <row r="476" spans="1:48" ht="15.75" x14ac:dyDescent="0.25">
      <c r="A476" s="69"/>
      <c r="B476" s="3">
        <v>9</v>
      </c>
      <c r="C476" s="3" t="s">
        <v>224</v>
      </c>
      <c r="D476" s="19" t="s">
        <v>68</v>
      </c>
      <c r="E476" s="27">
        <v>20826</v>
      </c>
      <c r="F476" s="27">
        <v>9677030000</v>
      </c>
      <c r="G476" s="27">
        <v>52741</v>
      </c>
      <c r="H476" s="6" t="s">
        <v>143</v>
      </c>
      <c r="I476" s="6" t="s">
        <v>173</v>
      </c>
      <c r="J476" s="3">
        <v>1.7</v>
      </c>
      <c r="K476" s="36">
        <v>89613.63</v>
      </c>
      <c r="L476" s="28">
        <v>99571.16</v>
      </c>
      <c r="M476" s="35">
        <f t="shared" si="15"/>
        <v>43.083475961538461</v>
      </c>
      <c r="N476" s="35">
        <f t="shared" si="15"/>
        <v>47.870750000000001</v>
      </c>
      <c r="O476" s="35"/>
      <c r="P476" s="35"/>
      <c r="Q476" s="3">
        <v>5</v>
      </c>
      <c r="R476" s="3">
        <v>40</v>
      </c>
      <c r="S476" s="3" t="s">
        <v>262</v>
      </c>
      <c r="T476" s="3" t="s">
        <v>29</v>
      </c>
      <c r="U476" s="3" t="s">
        <v>38</v>
      </c>
      <c r="V476" s="3" t="s">
        <v>262</v>
      </c>
      <c r="W476" s="3" t="s">
        <v>262</v>
      </c>
      <c r="X476" s="3" t="s">
        <v>269</v>
      </c>
      <c r="Y476" s="3" t="s">
        <v>262</v>
      </c>
      <c r="Z476" s="3" t="s">
        <v>33</v>
      </c>
      <c r="AA476" s="3" t="s">
        <v>34</v>
      </c>
      <c r="AB476" s="3"/>
      <c r="AC476" s="3"/>
      <c r="AD476" s="3"/>
      <c r="AE476" s="3"/>
      <c r="AF476" s="3"/>
      <c r="AG476" s="3"/>
      <c r="AH476" s="3" t="s">
        <v>262</v>
      </c>
      <c r="AI476" s="3" t="s">
        <v>262</v>
      </c>
      <c r="AJ476" s="3" t="s">
        <v>262</v>
      </c>
      <c r="AK476" s="3"/>
      <c r="AL476" s="3" t="s">
        <v>262</v>
      </c>
      <c r="AM476" s="3" t="s">
        <v>38</v>
      </c>
      <c r="AN476" s="3"/>
      <c r="AO476" s="3"/>
      <c r="AP476" s="3"/>
      <c r="AQ476" s="3"/>
      <c r="AR476" s="3" t="s">
        <v>262</v>
      </c>
      <c r="AS476" s="3"/>
      <c r="AT476" s="3"/>
      <c r="AU476" s="3"/>
      <c r="AV476" s="3" t="s">
        <v>262</v>
      </c>
    </row>
    <row r="477" spans="1:48" s="159" customFormat="1" ht="15.75" x14ac:dyDescent="0.25">
      <c r="A477" s="81" t="s">
        <v>439</v>
      </c>
      <c r="B477" s="190">
        <v>9</v>
      </c>
      <c r="C477" s="190" t="s">
        <v>224</v>
      </c>
      <c r="D477" s="182" t="s">
        <v>71</v>
      </c>
      <c r="E477" s="198">
        <v>17232</v>
      </c>
      <c r="F477" s="198">
        <v>9940134800</v>
      </c>
      <c r="G477" s="198">
        <v>49158</v>
      </c>
      <c r="H477" s="176" t="s">
        <v>69</v>
      </c>
      <c r="I477" s="176" t="s">
        <v>176</v>
      </c>
      <c r="J477" s="190">
        <v>1</v>
      </c>
      <c r="K477" s="209">
        <v>63824</v>
      </c>
      <c r="L477" s="201">
        <v>79780</v>
      </c>
      <c r="M477" s="205"/>
      <c r="N477" s="205"/>
      <c r="O477" s="260"/>
      <c r="P477" s="260"/>
      <c r="Q477" s="190">
        <v>6</v>
      </c>
      <c r="R477" s="190">
        <v>40</v>
      </c>
      <c r="S477" s="190" t="s">
        <v>55</v>
      </c>
      <c r="T477" s="190"/>
      <c r="U477" s="190" t="s">
        <v>38</v>
      </c>
      <c r="V477" s="190" t="s">
        <v>55</v>
      </c>
      <c r="W477" s="190" t="s">
        <v>56</v>
      </c>
      <c r="X477" s="190"/>
      <c r="Y477" s="190" t="s">
        <v>55</v>
      </c>
      <c r="Z477" s="190"/>
      <c r="AA477" s="190" t="s">
        <v>34</v>
      </c>
      <c r="AB477" s="190"/>
      <c r="AC477" s="190" t="s">
        <v>262</v>
      </c>
      <c r="AD477" s="190"/>
      <c r="AE477" s="190" t="s">
        <v>262</v>
      </c>
      <c r="AF477" s="190"/>
      <c r="AG477" s="190"/>
      <c r="AH477" s="190"/>
      <c r="AI477" s="190"/>
      <c r="AJ477" s="190" t="s">
        <v>262</v>
      </c>
      <c r="AK477" s="190"/>
      <c r="AL477" s="190"/>
      <c r="AM477" s="190" t="s">
        <v>38</v>
      </c>
      <c r="AN477" s="190"/>
      <c r="AO477" s="190" t="s">
        <v>262</v>
      </c>
      <c r="AP477" s="190" t="s">
        <v>262</v>
      </c>
      <c r="AQ477" s="190" t="s">
        <v>262</v>
      </c>
      <c r="AR477" s="190" t="s">
        <v>262</v>
      </c>
      <c r="AS477" s="190" t="s">
        <v>262</v>
      </c>
      <c r="AT477" s="190"/>
      <c r="AU477" s="190"/>
      <c r="AV477" s="190"/>
    </row>
    <row r="478" spans="1:48" s="164" customFormat="1" ht="15.75" x14ac:dyDescent="0.25">
      <c r="A478" s="81" t="s">
        <v>439</v>
      </c>
      <c r="B478" s="190">
        <v>9</v>
      </c>
      <c r="C478" s="190" t="s">
        <v>224</v>
      </c>
      <c r="D478" s="182" t="s">
        <v>71</v>
      </c>
      <c r="E478" s="198">
        <v>17232</v>
      </c>
      <c r="F478" s="198">
        <v>9940134800</v>
      </c>
      <c r="G478" s="198">
        <v>49158</v>
      </c>
      <c r="H478" s="176" t="s">
        <v>60</v>
      </c>
      <c r="I478" s="176" t="s">
        <v>173</v>
      </c>
      <c r="J478" s="190">
        <v>2</v>
      </c>
      <c r="K478" s="209">
        <v>83272</v>
      </c>
      <c r="L478" s="201">
        <v>104090</v>
      </c>
      <c r="M478" s="205"/>
      <c r="N478" s="205"/>
      <c r="O478" s="205"/>
      <c r="P478" s="205"/>
      <c r="Q478" s="243" t="s">
        <v>418</v>
      </c>
      <c r="R478" s="190">
        <v>40</v>
      </c>
      <c r="S478" s="190" t="s">
        <v>55</v>
      </c>
      <c r="T478" s="190" t="s">
        <v>28</v>
      </c>
      <c r="U478" s="190"/>
      <c r="V478" s="190" t="s">
        <v>55</v>
      </c>
      <c r="W478" s="190" t="s">
        <v>56</v>
      </c>
      <c r="X478" s="190"/>
      <c r="Y478" s="190" t="s">
        <v>55</v>
      </c>
      <c r="Z478" s="190"/>
      <c r="AA478" s="190" t="s">
        <v>35</v>
      </c>
      <c r="AB478" s="190"/>
      <c r="AC478" s="190"/>
      <c r="AD478" s="190"/>
      <c r="AE478" s="190" t="s">
        <v>262</v>
      </c>
      <c r="AF478" s="190"/>
      <c r="AG478" s="190"/>
      <c r="AH478" s="190" t="s">
        <v>262</v>
      </c>
      <c r="AI478" s="190" t="s">
        <v>262</v>
      </c>
      <c r="AJ478" s="190" t="s">
        <v>262</v>
      </c>
      <c r="AK478" s="190"/>
      <c r="AL478" s="190"/>
      <c r="AM478" s="190"/>
      <c r="AN478" s="190"/>
      <c r="AO478" s="190"/>
      <c r="AP478" s="190"/>
      <c r="AQ478" s="190"/>
      <c r="AR478" s="190" t="s">
        <v>262</v>
      </c>
      <c r="AS478" s="190" t="s">
        <v>262</v>
      </c>
      <c r="AT478" s="190" t="s">
        <v>262</v>
      </c>
      <c r="AU478" s="190" t="s">
        <v>262</v>
      </c>
      <c r="AV478" s="190" t="s">
        <v>262</v>
      </c>
    </row>
    <row r="479" spans="1:48" s="164" customFormat="1" ht="15.75" x14ac:dyDescent="0.25">
      <c r="A479" s="81" t="s">
        <v>439</v>
      </c>
      <c r="B479" s="190">
        <v>9</v>
      </c>
      <c r="C479" s="190" t="s">
        <v>224</v>
      </c>
      <c r="D479" s="182" t="s">
        <v>71</v>
      </c>
      <c r="E479" s="198">
        <v>17232</v>
      </c>
      <c r="F479" s="198">
        <v>9940134800</v>
      </c>
      <c r="G479" s="198">
        <v>49158</v>
      </c>
      <c r="H479" s="176" t="s">
        <v>419</v>
      </c>
      <c r="I479" s="176" t="s">
        <v>173</v>
      </c>
      <c r="J479" s="190">
        <v>1</v>
      </c>
      <c r="K479" s="209">
        <v>90502</v>
      </c>
      <c r="L479" s="201">
        <v>113127</v>
      </c>
      <c r="M479" s="205"/>
      <c r="N479" s="205"/>
      <c r="O479" s="205"/>
      <c r="P479" s="205"/>
      <c r="Q479" s="190">
        <v>6</v>
      </c>
      <c r="R479" s="190">
        <v>40</v>
      </c>
      <c r="S479" s="190" t="s">
        <v>55</v>
      </c>
      <c r="T479" s="190" t="s">
        <v>28</v>
      </c>
      <c r="U479" s="190" t="s">
        <v>38</v>
      </c>
      <c r="V479" s="190" t="s">
        <v>55</v>
      </c>
      <c r="W479" s="190" t="s">
        <v>56</v>
      </c>
      <c r="X479" s="190"/>
      <c r="Y479" s="190" t="s">
        <v>55</v>
      </c>
      <c r="Z479" s="190"/>
      <c r="AA479" s="190" t="s">
        <v>35</v>
      </c>
      <c r="AB479" s="190"/>
      <c r="AC479" s="190"/>
      <c r="AD479" s="190" t="s">
        <v>38</v>
      </c>
      <c r="AE479" s="190" t="s">
        <v>262</v>
      </c>
      <c r="AF479" s="190" t="s">
        <v>262</v>
      </c>
      <c r="AG479" s="190" t="s">
        <v>38</v>
      </c>
      <c r="AH479" s="190" t="s">
        <v>262</v>
      </c>
      <c r="AI479" s="190" t="s">
        <v>262</v>
      </c>
      <c r="AJ479" s="190" t="s">
        <v>262</v>
      </c>
      <c r="AK479" s="190"/>
      <c r="AL479" s="190"/>
      <c r="AM479" s="190"/>
      <c r="AN479" s="190"/>
      <c r="AO479" s="190"/>
      <c r="AP479" s="190"/>
      <c r="AQ479" s="190"/>
      <c r="AR479" s="190" t="s">
        <v>262</v>
      </c>
      <c r="AS479" s="190" t="s">
        <v>262</v>
      </c>
      <c r="AT479" s="190" t="s">
        <v>262</v>
      </c>
      <c r="AU479" s="190" t="s">
        <v>262</v>
      </c>
      <c r="AV479" s="190" t="s">
        <v>262</v>
      </c>
    </row>
    <row r="480" spans="1:48" s="164" customFormat="1" ht="15.75" x14ac:dyDescent="0.25">
      <c r="A480" s="81" t="s">
        <v>439</v>
      </c>
      <c r="B480" s="190">
        <v>9</v>
      </c>
      <c r="C480" s="190" t="s">
        <v>224</v>
      </c>
      <c r="D480" s="182" t="s">
        <v>71</v>
      </c>
      <c r="E480" s="198">
        <v>17232</v>
      </c>
      <c r="F480" s="198">
        <v>9940134800</v>
      </c>
      <c r="G480" s="198">
        <v>49158</v>
      </c>
      <c r="H480" s="176" t="s">
        <v>420</v>
      </c>
      <c r="I480" s="176" t="s">
        <v>173</v>
      </c>
      <c r="J480" s="190">
        <v>1</v>
      </c>
      <c r="K480" s="209">
        <v>97710</v>
      </c>
      <c r="L480" s="201">
        <v>122137</v>
      </c>
      <c r="M480" s="205"/>
      <c r="N480" s="205"/>
      <c r="O480" s="205"/>
      <c r="P480" s="205"/>
      <c r="Q480" s="190">
        <v>6</v>
      </c>
      <c r="R480" s="190">
        <v>40</v>
      </c>
      <c r="S480" s="190" t="s">
        <v>55</v>
      </c>
      <c r="T480" s="190" t="s">
        <v>28</v>
      </c>
      <c r="U480" s="190"/>
      <c r="V480" s="190" t="s">
        <v>55</v>
      </c>
      <c r="W480" s="190" t="s">
        <v>56</v>
      </c>
      <c r="X480" s="190" t="s">
        <v>55</v>
      </c>
      <c r="Y480" s="190" t="s">
        <v>55</v>
      </c>
      <c r="Z480" s="190"/>
      <c r="AA480" s="190" t="s">
        <v>35</v>
      </c>
      <c r="AB480" s="190"/>
      <c r="AC480" s="190"/>
      <c r="AD480" s="190" t="s">
        <v>38</v>
      </c>
      <c r="AE480" s="190" t="s">
        <v>262</v>
      </c>
      <c r="AF480" s="190" t="s">
        <v>262</v>
      </c>
      <c r="AG480" s="190" t="s">
        <v>262</v>
      </c>
      <c r="AH480" s="190" t="s">
        <v>262</v>
      </c>
      <c r="AI480" s="190" t="s">
        <v>262</v>
      </c>
      <c r="AJ480" s="190" t="s">
        <v>262</v>
      </c>
      <c r="AK480" s="190"/>
      <c r="AL480" s="190" t="s">
        <v>262</v>
      </c>
      <c r="AM480" s="190"/>
      <c r="AN480" s="190"/>
      <c r="AO480" s="190"/>
      <c r="AP480" s="190"/>
      <c r="AQ480" s="190"/>
      <c r="AR480" s="190" t="s">
        <v>262</v>
      </c>
      <c r="AS480" s="190" t="s">
        <v>262</v>
      </c>
      <c r="AT480" s="190" t="s">
        <v>262</v>
      </c>
      <c r="AU480" s="190" t="s">
        <v>262</v>
      </c>
      <c r="AV480" s="190" t="s">
        <v>262</v>
      </c>
    </row>
    <row r="481" spans="1:57" s="159" customFormat="1" ht="15.75" x14ac:dyDescent="0.25">
      <c r="A481" s="81" t="s">
        <v>439</v>
      </c>
      <c r="B481" s="190">
        <v>9</v>
      </c>
      <c r="C481" s="190" t="s">
        <v>224</v>
      </c>
      <c r="D481" s="182" t="s">
        <v>71</v>
      </c>
      <c r="E481" s="198">
        <v>17232</v>
      </c>
      <c r="F481" s="198">
        <v>9940134800</v>
      </c>
      <c r="G481" s="198">
        <v>49158</v>
      </c>
      <c r="H481" s="176" t="s">
        <v>64</v>
      </c>
      <c r="I481" s="176" t="s">
        <v>421</v>
      </c>
      <c r="J481" s="190">
        <v>1</v>
      </c>
      <c r="K481" s="209">
        <v>120316</v>
      </c>
      <c r="L481" s="201">
        <v>150384</v>
      </c>
      <c r="M481" s="205"/>
      <c r="N481" s="205"/>
      <c r="O481" s="205"/>
      <c r="P481" s="205"/>
      <c r="Q481" s="190">
        <v>6</v>
      </c>
      <c r="R481" s="190">
        <v>40</v>
      </c>
      <c r="S481" s="190" t="s">
        <v>55</v>
      </c>
      <c r="T481" s="190" t="s">
        <v>27</v>
      </c>
      <c r="U481" s="190"/>
      <c r="V481" s="190" t="s">
        <v>55</v>
      </c>
      <c r="W481" s="190" t="s">
        <v>56</v>
      </c>
      <c r="X481" s="190" t="s">
        <v>55</v>
      </c>
      <c r="Y481" s="190" t="s">
        <v>55</v>
      </c>
      <c r="Z481" s="190"/>
      <c r="AA481" s="190" t="s">
        <v>35</v>
      </c>
      <c r="AB481" s="190" t="s">
        <v>262</v>
      </c>
      <c r="AC481" s="190" t="s">
        <v>262</v>
      </c>
      <c r="AD481" s="190" t="s">
        <v>262</v>
      </c>
      <c r="AE481" s="190" t="s">
        <v>262</v>
      </c>
      <c r="AF481" s="190" t="s">
        <v>262</v>
      </c>
      <c r="AG481" s="190" t="s">
        <v>262</v>
      </c>
      <c r="AH481" s="190"/>
      <c r="AI481" s="190" t="s">
        <v>262</v>
      </c>
      <c r="AJ481" s="190"/>
      <c r="AK481" s="190"/>
      <c r="AL481" s="190" t="s">
        <v>262</v>
      </c>
      <c r="AM481" s="190"/>
      <c r="AN481" s="190"/>
      <c r="AO481" s="190" t="s">
        <v>262</v>
      </c>
      <c r="AP481" s="190" t="s">
        <v>262</v>
      </c>
      <c r="AQ481" s="190" t="s">
        <v>262</v>
      </c>
      <c r="AR481" s="190" t="s">
        <v>262</v>
      </c>
      <c r="AS481" s="190" t="s">
        <v>262</v>
      </c>
      <c r="AT481" s="190" t="s">
        <v>262</v>
      </c>
      <c r="AU481" s="190"/>
      <c r="AV481" s="190"/>
    </row>
    <row r="482" spans="1:57" ht="15.75" x14ac:dyDescent="0.25">
      <c r="A482" s="69"/>
      <c r="B482" s="3">
        <v>9</v>
      </c>
      <c r="C482" s="3" t="s">
        <v>224</v>
      </c>
      <c r="D482" s="19" t="s">
        <v>323</v>
      </c>
      <c r="E482" s="27">
        <v>230</v>
      </c>
      <c r="F482" s="27">
        <v>317807500</v>
      </c>
      <c r="G482" s="27">
        <v>480</v>
      </c>
      <c r="H482" s="6" t="s">
        <v>0</v>
      </c>
      <c r="I482" s="6" t="s">
        <v>177</v>
      </c>
      <c r="J482" s="3">
        <v>1</v>
      </c>
      <c r="K482" s="36"/>
      <c r="L482" s="28">
        <v>62086</v>
      </c>
      <c r="M482" s="33"/>
      <c r="N482" s="33"/>
      <c r="O482" s="33"/>
      <c r="P482" s="33"/>
      <c r="Q482" s="3">
        <v>6</v>
      </c>
      <c r="R482" s="3">
        <v>40</v>
      </c>
      <c r="S482" s="3" t="s">
        <v>55</v>
      </c>
      <c r="T482" s="3" t="s">
        <v>27</v>
      </c>
      <c r="U482" s="3"/>
      <c r="V482" s="3" t="s">
        <v>55</v>
      </c>
      <c r="W482" s="3" t="s">
        <v>56</v>
      </c>
      <c r="X482" s="3" t="s">
        <v>262</v>
      </c>
      <c r="Y482" s="3" t="s">
        <v>55</v>
      </c>
      <c r="Z482" s="3"/>
      <c r="AA482" s="3" t="s">
        <v>35</v>
      </c>
      <c r="AB482" s="3" t="s">
        <v>262</v>
      </c>
      <c r="AC482" s="3" t="s">
        <v>262</v>
      </c>
      <c r="AD482" s="3" t="s">
        <v>262</v>
      </c>
      <c r="AE482" s="3" t="s">
        <v>262</v>
      </c>
      <c r="AF482" s="3" t="s">
        <v>262</v>
      </c>
      <c r="AG482" s="3" t="s">
        <v>262</v>
      </c>
      <c r="AH482" s="3" t="s">
        <v>262</v>
      </c>
      <c r="AI482" s="3" t="s">
        <v>262</v>
      </c>
      <c r="AJ482" s="3"/>
      <c r="AK482" s="3"/>
      <c r="AL482" s="3" t="s">
        <v>422</v>
      </c>
      <c r="AM482" s="3" t="s">
        <v>262</v>
      </c>
      <c r="AN482" s="3"/>
      <c r="AO482" s="3"/>
      <c r="AP482" s="3"/>
      <c r="AQ482" s="3" t="s">
        <v>262</v>
      </c>
      <c r="AR482" s="3" t="s">
        <v>262</v>
      </c>
      <c r="AS482" s="3" t="s">
        <v>262</v>
      </c>
      <c r="AT482" s="3" t="s">
        <v>262</v>
      </c>
      <c r="AU482" s="3"/>
      <c r="AV482" s="3" t="s">
        <v>262</v>
      </c>
    </row>
    <row r="483" spans="1:57" s="162" customFormat="1" ht="15.75" x14ac:dyDescent="0.25">
      <c r="A483" s="80" t="s">
        <v>439</v>
      </c>
      <c r="B483" s="165">
        <v>9</v>
      </c>
      <c r="C483" s="165" t="s">
        <v>223</v>
      </c>
      <c r="D483" s="187" t="s">
        <v>78</v>
      </c>
      <c r="E483" s="198">
        <v>169548</v>
      </c>
      <c r="F483" s="198">
        <v>80043793000</v>
      </c>
      <c r="G483" s="198">
        <v>443341</v>
      </c>
      <c r="H483" s="191" t="s">
        <v>0</v>
      </c>
      <c r="I483" s="167" t="s">
        <v>177</v>
      </c>
      <c r="J483" s="165">
        <v>1</v>
      </c>
      <c r="K483" s="221">
        <v>119210</v>
      </c>
      <c r="L483" s="222">
        <v>186266</v>
      </c>
      <c r="M483" s="221">
        <f t="shared" ref="M483:M498" si="16">K483/2088</f>
        <v>57.092911877394634</v>
      </c>
      <c r="N483" s="221">
        <f t="shared" ref="N483:N498" si="17">L483/2088</f>
        <v>89.207854406130267</v>
      </c>
      <c r="O483" s="204"/>
      <c r="P483" s="204"/>
      <c r="Q483" s="192"/>
      <c r="R483" s="165">
        <v>40</v>
      </c>
      <c r="S483" s="165" t="s">
        <v>262</v>
      </c>
      <c r="T483" s="165" t="s">
        <v>27</v>
      </c>
      <c r="U483" s="165">
        <v>0</v>
      </c>
      <c r="V483" s="165" t="s">
        <v>55</v>
      </c>
      <c r="W483" s="165" t="s">
        <v>56</v>
      </c>
      <c r="X483" s="165" t="s">
        <v>31</v>
      </c>
      <c r="Y483" s="165" t="s">
        <v>262</v>
      </c>
      <c r="Z483" s="165" t="s">
        <v>33</v>
      </c>
      <c r="AA483" s="165" t="s">
        <v>35</v>
      </c>
      <c r="AB483" s="165" t="s">
        <v>55</v>
      </c>
      <c r="AC483" s="165" t="s">
        <v>260</v>
      </c>
      <c r="AD483" s="165" t="s">
        <v>260</v>
      </c>
      <c r="AE483" s="165" t="s">
        <v>260</v>
      </c>
      <c r="AF483" s="165"/>
      <c r="AG483" s="165"/>
      <c r="AH483" s="165"/>
      <c r="AI483" s="165" t="s">
        <v>262</v>
      </c>
      <c r="AJ483" s="165" t="s">
        <v>262</v>
      </c>
      <c r="AK483" s="165"/>
      <c r="AL483" s="165"/>
      <c r="AM483" s="165"/>
      <c r="AN483" s="165"/>
      <c r="AO483" s="165"/>
      <c r="AP483" s="165"/>
      <c r="AQ483" s="165"/>
      <c r="AR483" s="165" t="s">
        <v>262</v>
      </c>
      <c r="AS483" s="165" t="s">
        <v>262</v>
      </c>
      <c r="AT483" s="165" t="s">
        <v>262</v>
      </c>
      <c r="AU483" s="165"/>
      <c r="AV483" s="165"/>
    </row>
    <row r="484" spans="1:57" s="162" customFormat="1" ht="15.75" x14ac:dyDescent="0.25">
      <c r="A484" s="80" t="s">
        <v>439</v>
      </c>
      <c r="B484" s="165">
        <v>9</v>
      </c>
      <c r="C484" s="165" t="s">
        <v>223</v>
      </c>
      <c r="D484" s="187" t="s">
        <v>78</v>
      </c>
      <c r="E484" s="198">
        <v>169548</v>
      </c>
      <c r="F484" s="198">
        <v>80043793000</v>
      </c>
      <c r="G484" s="198">
        <v>443341</v>
      </c>
      <c r="H484" s="191" t="s">
        <v>361</v>
      </c>
      <c r="I484" s="167" t="s">
        <v>177</v>
      </c>
      <c r="J484" s="165">
        <v>1</v>
      </c>
      <c r="K484" s="221">
        <v>95034</v>
      </c>
      <c r="L484" s="222">
        <v>148490</v>
      </c>
      <c r="M484" s="221">
        <f t="shared" si="16"/>
        <v>45.514367816091955</v>
      </c>
      <c r="N484" s="221">
        <f t="shared" si="17"/>
        <v>71.115900383141764</v>
      </c>
      <c r="O484" s="221"/>
      <c r="P484" s="221"/>
      <c r="Q484" s="190"/>
      <c r="R484" s="190">
        <v>40</v>
      </c>
      <c r="S484" s="190" t="s">
        <v>55</v>
      </c>
      <c r="T484" s="183" t="s">
        <v>27</v>
      </c>
      <c r="U484" s="190">
        <v>0</v>
      </c>
      <c r="V484" s="190" t="s">
        <v>55</v>
      </c>
      <c r="W484" s="190" t="s">
        <v>56</v>
      </c>
      <c r="X484" s="190"/>
      <c r="Y484" s="190" t="s">
        <v>55</v>
      </c>
      <c r="Z484" s="190" t="s">
        <v>33</v>
      </c>
      <c r="AA484" s="190" t="s">
        <v>35</v>
      </c>
      <c r="AB484" s="169" t="s">
        <v>260</v>
      </c>
      <c r="AC484" s="190"/>
      <c r="AD484" s="190" t="s">
        <v>55</v>
      </c>
      <c r="AE484" s="190" t="s">
        <v>55</v>
      </c>
      <c r="AF484" s="190"/>
      <c r="AG484" s="190"/>
      <c r="AH484" s="190"/>
      <c r="AI484" s="190"/>
      <c r="AJ484" s="190"/>
      <c r="AK484" s="190"/>
      <c r="AL484" s="190" t="s">
        <v>55</v>
      </c>
      <c r="AM484" s="190"/>
      <c r="AN484" s="190"/>
      <c r="AO484" s="190"/>
      <c r="AP484" s="190"/>
      <c r="AQ484" s="190"/>
      <c r="AR484" s="190" t="s">
        <v>55</v>
      </c>
      <c r="AS484" s="190"/>
      <c r="AT484" s="190"/>
      <c r="AU484" s="190"/>
      <c r="AV484" s="190"/>
      <c r="AW484" s="229"/>
      <c r="AX484" s="229"/>
      <c r="AY484" s="166"/>
      <c r="AZ484" s="166"/>
      <c r="BA484" s="166"/>
      <c r="BB484" s="166"/>
      <c r="BC484" s="166"/>
      <c r="BD484" s="166"/>
      <c r="BE484" s="166"/>
    </row>
    <row r="485" spans="1:57" s="162" customFormat="1" ht="15.75" x14ac:dyDescent="0.25">
      <c r="A485" s="80" t="s">
        <v>439</v>
      </c>
      <c r="B485" s="165">
        <v>9</v>
      </c>
      <c r="C485" s="165" t="s">
        <v>223</v>
      </c>
      <c r="D485" s="187" t="s">
        <v>78</v>
      </c>
      <c r="E485" s="198">
        <v>169548</v>
      </c>
      <c r="F485" s="198">
        <v>80043793000</v>
      </c>
      <c r="G485" s="198">
        <v>443341</v>
      </c>
      <c r="H485" s="191" t="s">
        <v>362</v>
      </c>
      <c r="I485" s="167" t="s">
        <v>177</v>
      </c>
      <c r="J485" s="165">
        <v>1</v>
      </c>
      <c r="K485" s="221">
        <v>84851</v>
      </c>
      <c r="L485" s="222">
        <v>132580</v>
      </c>
      <c r="M485" s="221">
        <f t="shared" si="16"/>
        <v>40.637452107279692</v>
      </c>
      <c r="N485" s="221">
        <f t="shared" si="17"/>
        <v>63.496168582375482</v>
      </c>
      <c r="O485" s="221"/>
      <c r="P485" s="221"/>
      <c r="Q485" s="190"/>
      <c r="R485" s="190">
        <v>40</v>
      </c>
      <c r="S485" s="190" t="s">
        <v>55</v>
      </c>
      <c r="T485" s="183"/>
      <c r="U485" s="190">
        <v>0</v>
      </c>
      <c r="V485" s="190" t="s">
        <v>55</v>
      </c>
      <c r="W485" s="190" t="s">
        <v>56</v>
      </c>
      <c r="X485" s="190"/>
      <c r="Y485" s="190" t="s">
        <v>55</v>
      </c>
      <c r="Z485" s="190" t="s">
        <v>33</v>
      </c>
      <c r="AA485" s="190" t="s">
        <v>35</v>
      </c>
      <c r="AB485" s="169" t="s">
        <v>260</v>
      </c>
      <c r="AC485" s="190"/>
      <c r="AD485" s="190" t="s">
        <v>55</v>
      </c>
      <c r="AE485" s="190" t="s">
        <v>55</v>
      </c>
      <c r="AF485" s="190"/>
      <c r="AG485" s="190"/>
      <c r="AH485" s="190"/>
      <c r="AI485" s="190"/>
      <c r="AJ485" s="190"/>
      <c r="AK485" s="190" t="s">
        <v>55</v>
      </c>
      <c r="AL485" s="190" t="s">
        <v>55</v>
      </c>
      <c r="AM485" s="190" t="s">
        <v>55</v>
      </c>
      <c r="AN485" s="190" t="s">
        <v>55</v>
      </c>
      <c r="AO485" s="190"/>
      <c r="AP485" s="190"/>
      <c r="AQ485" s="190" t="s">
        <v>55</v>
      </c>
      <c r="AR485" s="190" t="s">
        <v>55</v>
      </c>
      <c r="AS485" s="190"/>
      <c r="AT485" s="190" t="s">
        <v>55</v>
      </c>
      <c r="AU485" s="190"/>
      <c r="AV485" s="190" t="s">
        <v>55</v>
      </c>
      <c r="AW485" s="166"/>
      <c r="AX485" s="166"/>
      <c r="AY485" s="166"/>
      <c r="AZ485" s="166"/>
      <c r="BA485" s="166"/>
      <c r="BB485" s="166"/>
      <c r="BC485" s="166"/>
      <c r="BD485" s="166"/>
      <c r="BE485" s="166"/>
    </row>
    <row r="486" spans="1:57" s="162" customFormat="1" ht="15.75" x14ac:dyDescent="0.25">
      <c r="A486" s="80" t="s">
        <v>439</v>
      </c>
      <c r="B486" s="165">
        <v>9</v>
      </c>
      <c r="C486" s="165" t="s">
        <v>223</v>
      </c>
      <c r="D486" s="187" t="s">
        <v>78</v>
      </c>
      <c r="E486" s="198">
        <v>169548</v>
      </c>
      <c r="F486" s="198">
        <v>80043793000</v>
      </c>
      <c r="G486" s="198">
        <v>443341</v>
      </c>
      <c r="H486" s="191" t="s">
        <v>79</v>
      </c>
      <c r="I486" s="167" t="s">
        <v>177</v>
      </c>
      <c r="J486" s="165">
        <v>1</v>
      </c>
      <c r="K486" s="221">
        <v>84851</v>
      </c>
      <c r="L486" s="222">
        <v>132580</v>
      </c>
      <c r="M486" s="221">
        <f t="shared" si="16"/>
        <v>40.637452107279692</v>
      </c>
      <c r="N486" s="221">
        <f t="shared" si="17"/>
        <v>63.496168582375482</v>
      </c>
      <c r="O486" s="221"/>
      <c r="P486" s="221"/>
      <c r="Q486" s="190"/>
      <c r="R486" s="190">
        <v>40</v>
      </c>
      <c r="S486" s="190" t="s">
        <v>55</v>
      </c>
      <c r="T486" s="183"/>
      <c r="U486" s="190">
        <v>0</v>
      </c>
      <c r="V486" s="190" t="s">
        <v>55</v>
      </c>
      <c r="W486" s="190" t="s">
        <v>56</v>
      </c>
      <c r="X486" s="190"/>
      <c r="Y486" s="190" t="s">
        <v>55</v>
      </c>
      <c r="Z486" s="190" t="s">
        <v>33</v>
      </c>
      <c r="AA486" s="190" t="s">
        <v>35</v>
      </c>
      <c r="AB486" s="169" t="s">
        <v>260</v>
      </c>
      <c r="AC486" s="190" t="s">
        <v>55</v>
      </c>
      <c r="AD486" s="190" t="s">
        <v>55</v>
      </c>
      <c r="AE486" s="190" t="s">
        <v>55</v>
      </c>
      <c r="AF486" s="190"/>
      <c r="AG486" s="190"/>
      <c r="AH486" s="190"/>
      <c r="AI486" s="190"/>
      <c r="AJ486" s="190"/>
      <c r="AK486" s="190"/>
      <c r="AL486" s="190" t="s">
        <v>55</v>
      </c>
      <c r="AM486" s="190"/>
      <c r="AN486" s="190" t="s">
        <v>55</v>
      </c>
      <c r="AO486" s="190" t="s">
        <v>55</v>
      </c>
      <c r="AP486" s="190" t="s">
        <v>55</v>
      </c>
      <c r="AQ486" s="190" t="s">
        <v>55</v>
      </c>
      <c r="AR486" s="190" t="s">
        <v>55</v>
      </c>
      <c r="AS486" s="190"/>
      <c r="AT486" s="190"/>
      <c r="AU486" s="190"/>
      <c r="AV486" s="190"/>
      <c r="AW486" s="166"/>
      <c r="AX486" s="166"/>
      <c r="AY486" s="166"/>
      <c r="AZ486" s="166"/>
      <c r="BA486" s="166"/>
      <c r="BB486" s="166"/>
      <c r="BC486" s="166"/>
      <c r="BD486" s="166"/>
      <c r="BE486" s="166"/>
    </row>
    <row r="487" spans="1:57" s="162" customFormat="1" ht="15.75" x14ac:dyDescent="0.25">
      <c r="A487" s="80" t="s">
        <v>439</v>
      </c>
      <c r="B487" s="165">
        <v>9</v>
      </c>
      <c r="C487" s="165" t="s">
        <v>223</v>
      </c>
      <c r="D487" s="187" t="s">
        <v>78</v>
      </c>
      <c r="E487" s="198">
        <v>169548</v>
      </c>
      <c r="F487" s="198">
        <v>80043793000</v>
      </c>
      <c r="G487" s="198">
        <v>443341</v>
      </c>
      <c r="H487" s="191" t="s">
        <v>249</v>
      </c>
      <c r="I487" s="167" t="s">
        <v>177</v>
      </c>
      <c r="J487" s="165">
        <v>1</v>
      </c>
      <c r="K487" s="221">
        <v>84851</v>
      </c>
      <c r="L487" s="222">
        <v>132580</v>
      </c>
      <c r="M487" s="221">
        <f t="shared" si="16"/>
        <v>40.637452107279692</v>
      </c>
      <c r="N487" s="221">
        <f t="shared" si="17"/>
        <v>63.496168582375482</v>
      </c>
      <c r="O487" s="221"/>
      <c r="P487" s="221"/>
      <c r="Q487" s="190"/>
      <c r="R487" s="190">
        <v>40</v>
      </c>
      <c r="S487" s="190" t="s">
        <v>55</v>
      </c>
      <c r="T487" s="183" t="s">
        <v>27</v>
      </c>
      <c r="U487" s="190">
        <v>0</v>
      </c>
      <c r="V487" s="190" t="s">
        <v>55</v>
      </c>
      <c r="W487" s="190" t="s">
        <v>56</v>
      </c>
      <c r="X487" s="190"/>
      <c r="Y487" s="190" t="s">
        <v>55</v>
      </c>
      <c r="Z487" s="190" t="s">
        <v>33</v>
      </c>
      <c r="AA487" s="190" t="s">
        <v>35</v>
      </c>
      <c r="AB487" s="169" t="s">
        <v>260</v>
      </c>
      <c r="AC487" s="190"/>
      <c r="AD487" s="190" t="s">
        <v>55</v>
      </c>
      <c r="AE487" s="190" t="s">
        <v>55</v>
      </c>
      <c r="AF487" s="190"/>
      <c r="AG487" s="190"/>
      <c r="AH487" s="190"/>
      <c r="AI487" s="190"/>
      <c r="AJ487" s="190"/>
      <c r="AK487" s="190"/>
      <c r="AL487" s="190"/>
      <c r="AM487" s="190"/>
      <c r="AN487" s="190"/>
      <c r="AO487" s="190"/>
      <c r="AP487" s="190"/>
      <c r="AQ487" s="190"/>
      <c r="AR487" s="190"/>
      <c r="AS487" s="190" t="s">
        <v>55</v>
      </c>
      <c r="AT487" s="190" t="s">
        <v>55</v>
      </c>
      <c r="AU487" s="190"/>
      <c r="AV487" s="190"/>
      <c r="AW487" s="166"/>
      <c r="AX487" s="166"/>
      <c r="AY487" s="166"/>
      <c r="AZ487" s="166"/>
      <c r="BA487" s="166"/>
      <c r="BB487" s="166"/>
      <c r="BC487" s="166"/>
      <c r="BD487" s="166"/>
      <c r="BE487" s="166"/>
    </row>
    <row r="488" spans="1:57" s="162" customFormat="1" ht="15.75" x14ac:dyDescent="0.25">
      <c r="A488" s="80" t="s">
        <v>439</v>
      </c>
      <c r="B488" s="230">
        <v>9</v>
      </c>
      <c r="C488" s="230" t="s">
        <v>223</v>
      </c>
      <c r="D488" s="231" t="s">
        <v>78</v>
      </c>
      <c r="E488" s="198">
        <v>169548</v>
      </c>
      <c r="F488" s="198">
        <v>80043793000</v>
      </c>
      <c r="G488" s="198">
        <v>443341</v>
      </c>
      <c r="H488" s="232" t="s">
        <v>80</v>
      </c>
      <c r="I488" s="233" t="s">
        <v>173</v>
      </c>
      <c r="J488" s="230">
        <v>2</v>
      </c>
      <c r="K488" s="234">
        <v>75760</v>
      </c>
      <c r="L488" s="235">
        <v>118375</v>
      </c>
      <c r="M488" s="236">
        <f t="shared" si="16"/>
        <v>36.283524904214559</v>
      </c>
      <c r="N488" s="236">
        <f t="shared" si="17"/>
        <v>56.69300766283525</v>
      </c>
      <c r="O488" s="236"/>
      <c r="P488" s="236"/>
      <c r="Q488" s="230"/>
      <c r="R488" s="230">
        <v>40</v>
      </c>
      <c r="S488" s="190" t="s">
        <v>55</v>
      </c>
      <c r="T488" s="230" t="s">
        <v>27</v>
      </c>
      <c r="U488" s="190">
        <v>0</v>
      </c>
      <c r="V488" s="190" t="s">
        <v>55</v>
      </c>
      <c r="W488" s="190" t="s">
        <v>56</v>
      </c>
      <c r="X488" s="163"/>
      <c r="Y488" s="190" t="s">
        <v>55</v>
      </c>
      <c r="Z488" s="190" t="s">
        <v>33</v>
      </c>
      <c r="AA488" s="190" t="s">
        <v>35</v>
      </c>
      <c r="AB488" s="169" t="s">
        <v>260</v>
      </c>
      <c r="AC488" s="169"/>
      <c r="AD488" s="190" t="s">
        <v>55</v>
      </c>
      <c r="AE488" s="190" t="s">
        <v>55</v>
      </c>
      <c r="AF488" s="169" t="s">
        <v>55</v>
      </c>
      <c r="AG488" s="230" t="s">
        <v>55</v>
      </c>
      <c r="AH488" s="230"/>
      <c r="AI488" s="230" t="s">
        <v>55</v>
      </c>
      <c r="AJ488" s="230" t="s">
        <v>55</v>
      </c>
      <c r="AK488" s="230"/>
      <c r="AL488" s="230" t="s">
        <v>55</v>
      </c>
      <c r="AM488" s="230" t="s">
        <v>55</v>
      </c>
      <c r="AN488" s="230"/>
      <c r="AO488" s="230"/>
      <c r="AP488" s="230"/>
      <c r="AQ488" s="230" t="s">
        <v>55</v>
      </c>
      <c r="AR488" s="230" t="s">
        <v>55</v>
      </c>
      <c r="AS488" s="230"/>
      <c r="AT488" s="230" t="s">
        <v>55</v>
      </c>
      <c r="AU488" s="230"/>
      <c r="AV488" s="230" t="s">
        <v>55</v>
      </c>
      <c r="AW488" s="166"/>
      <c r="AX488" s="166"/>
      <c r="AY488" s="166"/>
      <c r="AZ488" s="166"/>
      <c r="BA488" s="166"/>
      <c r="BB488" s="166"/>
      <c r="BC488" s="166"/>
      <c r="BD488" s="166"/>
      <c r="BE488" s="166"/>
    </row>
    <row r="489" spans="1:57" s="162" customFormat="1" ht="15.75" x14ac:dyDescent="0.25">
      <c r="A489" s="80" t="s">
        <v>439</v>
      </c>
      <c r="B489" s="230">
        <v>9</v>
      </c>
      <c r="C489" s="230" t="s">
        <v>223</v>
      </c>
      <c r="D489" s="231" t="s">
        <v>78</v>
      </c>
      <c r="E489" s="198">
        <v>169548</v>
      </c>
      <c r="F489" s="198">
        <v>80043793000</v>
      </c>
      <c r="G489" s="198">
        <v>443341</v>
      </c>
      <c r="H489" s="232" t="s">
        <v>81</v>
      </c>
      <c r="I489" s="233" t="s">
        <v>173</v>
      </c>
      <c r="J489" s="230">
        <v>1</v>
      </c>
      <c r="K489" s="234">
        <v>75760</v>
      </c>
      <c r="L489" s="235">
        <v>118375</v>
      </c>
      <c r="M489" s="236">
        <f t="shared" si="16"/>
        <v>36.283524904214559</v>
      </c>
      <c r="N489" s="236">
        <f t="shared" si="17"/>
        <v>56.69300766283525</v>
      </c>
      <c r="O489" s="236"/>
      <c r="P489" s="236"/>
      <c r="Q489" s="230"/>
      <c r="R489" s="230">
        <v>40</v>
      </c>
      <c r="S489" s="190" t="s">
        <v>55</v>
      </c>
      <c r="T489" s="230" t="s">
        <v>27</v>
      </c>
      <c r="U489" s="190">
        <v>0</v>
      </c>
      <c r="V489" s="190" t="s">
        <v>55</v>
      </c>
      <c r="W489" s="190" t="s">
        <v>56</v>
      </c>
      <c r="X489" s="163"/>
      <c r="Y489" s="190" t="s">
        <v>55</v>
      </c>
      <c r="Z489" s="190" t="s">
        <v>33</v>
      </c>
      <c r="AA489" s="190" t="s">
        <v>35</v>
      </c>
      <c r="AB489" s="169" t="s">
        <v>55</v>
      </c>
      <c r="AC489" s="169"/>
      <c r="AD489" s="190" t="s">
        <v>55</v>
      </c>
      <c r="AE489" s="190" t="s">
        <v>55</v>
      </c>
      <c r="AF489" s="169" t="s">
        <v>55</v>
      </c>
      <c r="AG489" s="230" t="s">
        <v>55</v>
      </c>
      <c r="AH489" s="230"/>
      <c r="AI489" s="230" t="s">
        <v>55</v>
      </c>
      <c r="AJ489" s="230" t="s">
        <v>55</v>
      </c>
      <c r="AK489" s="230"/>
      <c r="AL489" s="230" t="s">
        <v>55</v>
      </c>
      <c r="AM489" s="230" t="s">
        <v>55</v>
      </c>
      <c r="AN489" s="230"/>
      <c r="AO489" s="230"/>
      <c r="AP489" s="230"/>
      <c r="AQ489" s="230" t="s">
        <v>55</v>
      </c>
      <c r="AR489" s="230" t="s">
        <v>55</v>
      </c>
      <c r="AS489" s="230"/>
      <c r="AT489" s="230" t="s">
        <v>55</v>
      </c>
      <c r="AU489" s="230" t="s">
        <v>55</v>
      </c>
      <c r="AV489" s="230" t="s">
        <v>55</v>
      </c>
      <c r="AW489" s="166"/>
      <c r="AX489" s="166"/>
      <c r="AY489" s="166"/>
      <c r="AZ489" s="166"/>
      <c r="BA489" s="166"/>
      <c r="BB489" s="166"/>
      <c r="BC489" s="166"/>
      <c r="BD489" s="166"/>
      <c r="BE489" s="166"/>
    </row>
    <row r="490" spans="1:57" s="162" customFormat="1" ht="15.75" x14ac:dyDescent="0.25">
      <c r="A490" s="80" t="s">
        <v>439</v>
      </c>
      <c r="B490" s="230">
        <v>9</v>
      </c>
      <c r="C490" s="230" t="s">
        <v>223</v>
      </c>
      <c r="D490" s="231" t="s">
        <v>78</v>
      </c>
      <c r="E490" s="198">
        <v>169548</v>
      </c>
      <c r="F490" s="198">
        <v>80043793000</v>
      </c>
      <c r="G490" s="198">
        <v>443341</v>
      </c>
      <c r="H490" s="232" t="s">
        <v>82</v>
      </c>
      <c r="I490" s="232" t="s">
        <v>329</v>
      </c>
      <c r="J490" s="230">
        <v>1</v>
      </c>
      <c r="K490" s="234">
        <v>67643</v>
      </c>
      <c r="L490" s="235">
        <v>105693</v>
      </c>
      <c r="M490" s="236">
        <f t="shared" si="16"/>
        <v>32.396072796934867</v>
      </c>
      <c r="N490" s="236">
        <f t="shared" si="17"/>
        <v>50.619252873563219</v>
      </c>
      <c r="O490" s="236"/>
      <c r="P490" s="236"/>
      <c r="Q490" s="230"/>
      <c r="R490" s="230">
        <v>40</v>
      </c>
      <c r="S490" s="190" t="s">
        <v>55</v>
      </c>
      <c r="T490" s="183" t="s">
        <v>27</v>
      </c>
      <c r="U490" s="190">
        <v>0</v>
      </c>
      <c r="V490" s="190" t="s">
        <v>55</v>
      </c>
      <c r="W490" s="190" t="s">
        <v>56</v>
      </c>
      <c r="X490" s="163"/>
      <c r="Y490" s="190" t="s">
        <v>55</v>
      </c>
      <c r="Z490" s="190" t="s">
        <v>33</v>
      </c>
      <c r="AA490" s="190" t="s">
        <v>35</v>
      </c>
      <c r="AB490" s="169"/>
      <c r="AC490" s="169"/>
      <c r="AD490" s="190" t="s">
        <v>55</v>
      </c>
      <c r="AE490" s="230"/>
      <c r="AF490" s="169" t="s">
        <v>55</v>
      </c>
      <c r="AG490" s="230" t="s">
        <v>55</v>
      </c>
      <c r="AH490" s="230"/>
      <c r="AI490" s="230" t="s">
        <v>55</v>
      </c>
      <c r="AJ490" s="230"/>
      <c r="AK490" s="230"/>
      <c r="AL490" s="169"/>
      <c r="AM490" s="230"/>
      <c r="AN490" s="230"/>
      <c r="AO490" s="230"/>
      <c r="AP490" s="169"/>
      <c r="AQ490" s="169"/>
      <c r="AR490" s="230" t="s">
        <v>55</v>
      </c>
      <c r="AS490" s="169"/>
      <c r="AT490" s="169"/>
      <c r="AU490" s="230"/>
      <c r="AV490" s="230"/>
      <c r="AW490" s="166"/>
      <c r="AX490" s="166"/>
      <c r="AY490" s="166"/>
      <c r="AZ490" s="166"/>
      <c r="BA490" s="166"/>
      <c r="BB490" s="166"/>
      <c r="BC490" s="166"/>
      <c r="BD490" s="166"/>
      <c r="BE490" s="166"/>
    </row>
    <row r="491" spans="1:57" s="162" customFormat="1" ht="15.75" x14ac:dyDescent="0.25">
      <c r="A491" s="80" t="s">
        <v>439</v>
      </c>
      <c r="B491" s="230">
        <v>9</v>
      </c>
      <c r="C491" s="230" t="s">
        <v>223</v>
      </c>
      <c r="D491" s="231" t="s">
        <v>78</v>
      </c>
      <c r="E491" s="198">
        <v>169548</v>
      </c>
      <c r="F491" s="198">
        <v>80043793000</v>
      </c>
      <c r="G491" s="198">
        <v>443341</v>
      </c>
      <c r="H491" s="232" t="s">
        <v>363</v>
      </c>
      <c r="I491" s="233" t="s">
        <v>173</v>
      </c>
      <c r="J491" s="230">
        <v>3</v>
      </c>
      <c r="K491" s="234">
        <v>67643</v>
      </c>
      <c r="L491" s="235">
        <v>105693</v>
      </c>
      <c r="M491" s="236">
        <f t="shared" si="16"/>
        <v>32.396072796934867</v>
      </c>
      <c r="N491" s="236">
        <f t="shared" si="17"/>
        <v>50.619252873563219</v>
      </c>
      <c r="O491" s="236"/>
      <c r="P491" s="236"/>
      <c r="Q491" s="230"/>
      <c r="R491" s="230">
        <v>40</v>
      </c>
      <c r="S491" s="190" t="s">
        <v>55</v>
      </c>
      <c r="T491" s="230" t="s">
        <v>28</v>
      </c>
      <c r="U491" s="190">
        <v>0</v>
      </c>
      <c r="V491" s="190" t="s">
        <v>55</v>
      </c>
      <c r="W491" s="190" t="s">
        <v>56</v>
      </c>
      <c r="X491" s="163"/>
      <c r="Y491" s="190" t="s">
        <v>55</v>
      </c>
      <c r="Z491" s="190" t="s">
        <v>33</v>
      </c>
      <c r="AA491" s="190" t="s">
        <v>35</v>
      </c>
      <c r="AB491" s="169"/>
      <c r="AC491" s="169"/>
      <c r="AD491" s="190" t="s">
        <v>55</v>
      </c>
      <c r="AE491" s="230"/>
      <c r="AF491" s="169"/>
      <c r="AG491" s="169"/>
      <c r="AH491" s="230"/>
      <c r="AI491" s="230"/>
      <c r="AJ491" s="230"/>
      <c r="AK491" s="230"/>
      <c r="AL491" s="169"/>
      <c r="AM491" s="230"/>
      <c r="AN491" s="230"/>
      <c r="AO491" s="230"/>
      <c r="AP491" s="169"/>
      <c r="AQ491" s="169"/>
      <c r="AR491" s="169"/>
      <c r="AS491" s="169" t="s">
        <v>55</v>
      </c>
      <c r="AT491" s="169"/>
      <c r="AU491" s="169"/>
      <c r="AV491" s="169"/>
      <c r="AW491" s="166"/>
      <c r="AX491" s="166"/>
      <c r="AY491" s="166"/>
      <c r="AZ491" s="166"/>
      <c r="BA491" s="166"/>
      <c r="BB491" s="166"/>
      <c r="BC491" s="166"/>
      <c r="BD491" s="166"/>
      <c r="BE491" s="166"/>
    </row>
    <row r="492" spans="1:57" s="162" customFormat="1" ht="15.75" x14ac:dyDescent="0.25">
      <c r="A492" s="80" t="s">
        <v>439</v>
      </c>
      <c r="B492" s="230">
        <v>9</v>
      </c>
      <c r="C492" s="230" t="s">
        <v>223</v>
      </c>
      <c r="D492" s="231" t="s">
        <v>78</v>
      </c>
      <c r="E492" s="198">
        <v>169548</v>
      </c>
      <c r="F492" s="198">
        <v>80043793000</v>
      </c>
      <c r="G492" s="198">
        <v>443341</v>
      </c>
      <c r="H492" s="232" t="s">
        <v>14</v>
      </c>
      <c r="I492" s="233" t="s">
        <v>173</v>
      </c>
      <c r="J492" s="230">
        <v>8</v>
      </c>
      <c r="K492" s="234">
        <v>67643</v>
      </c>
      <c r="L492" s="235">
        <v>105693</v>
      </c>
      <c r="M492" s="236">
        <f t="shared" si="16"/>
        <v>32.396072796934867</v>
      </c>
      <c r="N492" s="236">
        <f t="shared" si="17"/>
        <v>50.619252873563219</v>
      </c>
      <c r="O492" s="236"/>
      <c r="P492" s="236"/>
      <c r="Q492" s="230"/>
      <c r="R492" s="230">
        <v>40</v>
      </c>
      <c r="S492" s="190" t="s">
        <v>55</v>
      </c>
      <c r="T492" s="183" t="s">
        <v>27</v>
      </c>
      <c r="U492" s="190">
        <v>0</v>
      </c>
      <c r="V492" s="190" t="s">
        <v>55</v>
      </c>
      <c r="W492" s="190" t="s">
        <v>56</v>
      </c>
      <c r="X492" s="163"/>
      <c r="Y492" s="190" t="s">
        <v>55</v>
      </c>
      <c r="Z492" s="190" t="s">
        <v>33</v>
      </c>
      <c r="AA492" s="190" t="s">
        <v>35</v>
      </c>
      <c r="AB492" s="169" t="s">
        <v>55</v>
      </c>
      <c r="AC492" s="169"/>
      <c r="AD492" s="190" t="s">
        <v>55</v>
      </c>
      <c r="AE492" s="169" t="s">
        <v>55</v>
      </c>
      <c r="AF492" s="169" t="s">
        <v>55</v>
      </c>
      <c r="AG492" s="169"/>
      <c r="AH492" s="230" t="s">
        <v>55</v>
      </c>
      <c r="AI492" s="230" t="s">
        <v>55</v>
      </c>
      <c r="AJ492" s="230" t="s">
        <v>55</v>
      </c>
      <c r="AK492" s="230" t="s">
        <v>55</v>
      </c>
      <c r="AL492" s="169" t="s">
        <v>55</v>
      </c>
      <c r="AM492" s="230" t="s">
        <v>55</v>
      </c>
      <c r="AN492" s="230"/>
      <c r="AO492" s="230" t="s">
        <v>55</v>
      </c>
      <c r="AP492" s="169"/>
      <c r="AQ492" s="169" t="s">
        <v>55</v>
      </c>
      <c r="AR492" s="169" t="s">
        <v>55</v>
      </c>
      <c r="AS492" s="169"/>
      <c r="AT492" s="169" t="s">
        <v>55</v>
      </c>
      <c r="AU492" s="169" t="s">
        <v>55</v>
      </c>
      <c r="AV492" s="190" t="s">
        <v>55</v>
      </c>
      <c r="AW492" s="166"/>
      <c r="AX492" s="166"/>
      <c r="AY492" s="166"/>
      <c r="AZ492" s="166"/>
      <c r="BA492" s="166"/>
      <c r="BB492" s="166"/>
      <c r="BC492" s="166"/>
      <c r="BD492" s="166"/>
      <c r="BE492" s="166"/>
    </row>
    <row r="493" spans="1:57" s="162" customFormat="1" ht="15.75" x14ac:dyDescent="0.25">
      <c r="A493" s="80" t="s">
        <v>439</v>
      </c>
      <c r="B493" s="230">
        <v>9</v>
      </c>
      <c r="C493" s="230" t="s">
        <v>223</v>
      </c>
      <c r="D493" s="231" t="s">
        <v>78</v>
      </c>
      <c r="E493" s="198">
        <v>169548</v>
      </c>
      <c r="F493" s="198">
        <v>80043793000</v>
      </c>
      <c r="G493" s="198">
        <v>443341</v>
      </c>
      <c r="H493" s="232" t="s">
        <v>83</v>
      </c>
      <c r="I493" s="233" t="s">
        <v>176</v>
      </c>
      <c r="J493" s="230">
        <v>1</v>
      </c>
      <c r="K493" s="234">
        <v>60396</v>
      </c>
      <c r="L493" s="235">
        <v>94369</v>
      </c>
      <c r="M493" s="236">
        <f t="shared" si="16"/>
        <v>28.925287356321839</v>
      </c>
      <c r="N493" s="236">
        <f t="shared" si="17"/>
        <v>45.195881226053643</v>
      </c>
      <c r="O493" s="236"/>
      <c r="P493" s="236"/>
      <c r="Q493" s="230"/>
      <c r="R493" s="230">
        <v>40</v>
      </c>
      <c r="S493" s="190" t="s">
        <v>55</v>
      </c>
      <c r="T493" s="169" t="s">
        <v>28</v>
      </c>
      <c r="U493" s="190">
        <v>0</v>
      </c>
      <c r="V493" s="190" t="s">
        <v>55</v>
      </c>
      <c r="W493" s="190" t="s">
        <v>56</v>
      </c>
      <c r="X493" s="163"/>
      <c r="Y493" s="190" t="s">
        <v>55</v>
      </c>
      <c r="Z493" s="190" t="s">
        <v>33</v>
      </c>
      <c r="AA493" s="190" t="s">
        <v>35</v>
      </c>
      <c r="AB493" s="169"/>
      <c r="AC493" s="169"/>
      <c r="AD493" s="190" t="s">
        <v>55</v>
      </c>
      <c r="AE493" s="169" t="s">
        <v>55</v>
      </c>
      <c r="AF493" s="169"/>
      <c r="AG493" s="169"/>
      <c r="AH493" s="169"/>
      <c r="AI493" s="169" t="s">
        <v>55</v>
      </c>
      <c r="AJ493" s="169" t="s">
        <v>55</v>
      </c>
      <c r="AK493" s="169"/>
      <c r="AL493" s="169"/>
      <c r="AM493" s="169"/>
      <c r="AN493" s="169"/>
      <c r="AO493" s="230"/>
      <c r="AP493" s="169"/>
      <c r="AQ493" s="169"/>
      <c r="AR493" s="169" t="s">
        <v>55</v>
      </c>
      <c r="AS493" s="169"/>
      <c r="AT493" s="169"/>
      <c r="AU493" s="169" t="s">
        <v>55</v>
      </c>
      <c r="AV493" s="190" t="s">
        <v>55</v>
      </c>
      <c r="AW493" s="166"/>
      <c r="AX493" s="166"/>
      <c r="AY493" s="166"/>
      <c r="AZ493" s="166"/>
      <c r="BA493" s="166"/>
      <c r="BB493" s="166"/>
      <c r="BC493" s="166"/>
      <c r="BD493" s="166"/>
      <c r="BE493" s="166"/>
    </row>
    <row r="494" spans="1:57" s="162" customFormat="1" ht="15.75" x14ac:dyDescent="0.25">
      <c r="A494" s="80" t="s">
        <v>439</v>
      </c>
      <c r="B494" s="165">
        <v>9</v>
      </c>
      <c r="C494" s="165" t="s">
        <v>223</v>
      </c>
      <c r="D494" s="187" t="s">
        <v>78</v>
      </c>
      <c r="E494" s="198">
        <v>169548</v>
      </c>
      <c r="F494" s="198">
        <v>80043793000</v>
      </c>
      <c r="G494" s="198">
        <v>443341</v>
      </c>
      <c r="H494" s="191" t="s">
        <v>84</v>
      </c>
      <c r="I494" s="191" t="s">
        <v>329</v>
      </c>
      <c r="J494" s="165">
        <v>2</v>
      </c>
      <c r="K494" s="234">
        <v>60396</v>
      </c>
      <c r="L494" s="235">
        <v>94369</v>
      </c>
      <c r="M494" s="221">
        <f t="shared" si="16"/>
        <v>28.925287356321839</v>
      </c>
      <c r="N494" s="221">
        <f t="shared" si="17"/>
        <v>45.195881226053643</v>
      </c>
      <c r="O494" s="221"/>
      <c r="P494" s="221"/>
      <c r="Q494" s="190"/>
      <c r="R494" s="190">
        <v>40</v>
      </c>
      <c r="S494" s="190" t="s">
        <v>55</v>
      </c>
      <c r="T494" s="183"/>
      <c r="U494" s="190">
        <v>0</v>
      </c>
      <c r="V494" s="190" t="s">
        <v>55</v>
      </c>
      <c r="W494" s="190" t="s">
        <v>56</v>
      </c>
      <c r="X494" s="190"/>
      <c r="Y494" s="190" t="s">
        <v>55</v>
      </c>
      <c r="Z494" s="190" t="s">
        <v>33</v>
      </c>
      <c r="AA494" s="190" t="s">
        <v>35</v>
      </c>
      <c r="AB494" s="190" t="s">
        <v>55</v>
      </c>
      <c r="AC494" s="190" t="s">
        <v>55</v>
      </c>
      <c r="AD494" s="190" t="s">
        <v>55</v>
      </c>
      <c r="AE494" s="169" t="s">
        <v>55</v>
      </c>
      <c r="AF494" s="190"/>
      <c r="AG494" s="190"/>
      <c r="AH494" s="190"/>
      <c r="AI494" s="190"/>
      <c r="AJ494" s="190"/>
      <c r="AK494" s="190"/>
      <c r="AL494" s="190" t="s">
        <v>55</v>
      </c>
      <c r="AM494" s="190"/>
      <c r="AN494" s="190" t="s">
        <v>55</v>
      </c>
      <c r="AO494" s="190" t="s">
        <v>55</v>
      </c>
      <c r="AP494" s="190" t="s">
        <v>55</v>
      </c>
      <c r="AQ494" s="190" t="s">
        <v>55</v>
      </c>
      <c r="AR494" s="190" t="s">
        <v>55</v>
      </c>
      <c r="AS494" s="190"/>
      <c r="AT494" s="190"/>
      <c r="AU494" s="190" t="s">
        <v>55</v>
      </c>
      <c r="AV494" s="190"/>
      <c r="AW494" s="166"/>
      <c r="AX494" s="166"/>
      <c r="AY494" s="166"/>
      <c r="AZ494" s="166"/>
      <c r="BA494" s="166"/>
      <c r="BB494" s="166"/>
      <c r="BC494" s="166"/>
      <c r="BD494" s="166"/>
      <c r="BE494" s="166"/>
    </row>
    <row r="495" spans="1:57" s="162" customFormat="1" ht="15.75" x14ac:dyDescent="0.25">
      <c r="A495" s="80" t="s">
        <v>439</v>
      </c>
      <c r="B495" s="165">
        <v>9</v>
      </c>
      <c r="C495" s="165" t="s">
        <v>223</v>
      </c>
      <c r="D495" s="187" t="s">
        <v>78</v>
      </c>
      <c r="E495" s="198">
        <v>169548</v>
      </c>
      <c r="F495" s="198">
        <v>80043793000</v>
      </c>
      <c r="G495" s="198">
        <v>443341</v>
      </c>
      <c r="H495" s="191" t="s">
        <v>405</v>
      </c>
      <c r="I495" s="167" t="s">
        <v>173</v>
      </c>
      <c r="J495" s="165">
        <v>1</v>
      </c>
      <c r="K495" s="234">
        <v>60396</v>
      </c>
      <c r="L495" s="235">
        <v>94369</v>
      </c>
      <c r="M495" s="221">
        <f t="shared" si="16"/>
        <v>28.925287356321839</v>
      </c>
      <c r="N495" s="221">
        <f t="shared" si="17"/>
        <v>45.195881226053643</v>
      </c>
      <c r="O495" s="221"/>
      <c r="P495" s="221"/>
      <c r="Q495" s="190"/>
      <c r="R495" s="190">
        <v>40</v>
      </c>
      <c r="S495" s="190" t="s">
        <v>55</v>
      </c>
      <c r="T495" s="183" t="s">
        <v>28</v>
      </c>
      <c r="U495" s="190">
        <v>0</v>
      </c>
      <c r="V495" s="190" t="s">
        <v>55</v>
      </c>
      <c r="W495" s="190" t="s">
        <v>56</v>
      </c>
      <c r="X495" s="190"/>
      <c r="Y495" s="190" t="s">
        <v>55</v>
      </c>
      <c r="Z495" s="190" t="s">
        <v>33</v>
      </c>
      <c r="AA495" s="190" t="s">
        <v>35</v>
      </c>
      <c r="AB495" s="190" t="s">
        <v>55</v>
      </c>
      <c r="AC495" s="190"/>
      <c r="AD495" s="190" t="s">
        <v>55</v>
      </c>
      <c r="AE495" s="190"/>
      <c r="AF495" s="190"/>
      <c r="AG495" s="190"/>
      <c r="AH495" s="190"/>
      <c r="AI495" s="190"/>
      <c r="AJ495" s="190"/>
      <c r="AK495" s="190"/>
      <c r="AL495" s="190"/>
      <c r="AM495" s="190"/>
      <c r="AN495" s="190"/>
      <c r="AO495" s="190"/>
      <c r="AP495" s="190"/>
      <c r="AQ495" s="190"/>
      <c r="AR495" s="190"/>
      <c r="AS495" s="190" t="s">
        <v>55</v>
      </c>
      <c r="AT495" s="190" t="s">
        <v>55</v>
      </c>
      <c r="AU495" s="190" t="s">
        <v>55</v>
      </c>
      <c r="AV495" s="190"/>
      <c r="AW495" s="166"/>
      <c r="AX495" s="166"/>
      <c r="AY495" s="166"/>
      <c r="AZ495" s="166"/>
      <c r="BA495" s="166"/>
      <c r="BB495" s="166"/>
      <c r="BC495" s="166"/>
      <c r="BD495" s="166"/>
      <c r="BE495" s="166"/>
    </row>
    <row r="496" spans="1:57" s="162" customFormat="1" ht="15.75" x14ac:dyDescent="0.25">
      <c r="A496" s="80" t="s">
        <v>439</v>
      </c>
      <c r="B496" s="165">
        <v>9</v>
      </c>
      <c r="C496" s="165" t="s">
        <v>223</v>
      </c>
      <c r="D496" s="187" t="s">
        <v>78</v>
      </c>
      <c r="E496" s="198">
        <v>169548</v>
      </c>
      <c r="F496" s="198">
        <v>80043793000</v>
      </c>
      <c r="G496" s="198">
        <v>443341</v>
      </c>
      <c r="H496" s="191" t="s">
        <v>406</v>
      </c>
      <c r="I496" s="167" t="s">
        <v>173</v>
      </c>
      <c r="J496" s="165">
        <v>11</v>
      </c>
      <c r="K496" s="234">
        <v>60396</v>
      </c>
      <c r="L496" s="235">
        <v>94369</v>
      </c>
      <c r="M496" s="221">
        <f t="shared" si="16"/>
        <v>28.925287356321839</v>
      </c>
      <c r="N496" s="221">
        <f t="shared" si="17"/>
        <v>45.195881226053643</v>
      </c>
      <c r="O496" s="221"/>
      <c r="P496" s="221"/>
      <c r="Q496" s="190"/>
      <c r="R496" s="190">
        <v>40</v>
      </c>
      <c r="S496" s="190" t="s">
        <v>55</v>
      </c>
      <c r="T496" s="183" t="s">
        <v>28</v>
      </c>
      <c r="U496" s="190">
        <v>0</v>
      </c>
      <c r="V496" s="190" t="s">
        <v>55</v>
      </c>
      <c r="W496" s="190" t="s">
        <v>56</v>
      </c>
      <c r="X496" s="190"/>
      <c r="Y496" s="190" t="s">
        <v>55</v>
      </c>
      <c r="Z496" s="190" t="s">
        <v>33</v>
      </c>
      <c r="AA496" s="190" t="s">
        <v>35</v>
      </c>
      <c r="AB496" s="190"/>
      <c r="AC496" s="190"/>
      <c r="AD496" s="190" t="s">
        <v>55</v>
      </c>
      <c r="AE496" s="190" t="s">
        <v>55</v>
      </c>
      <c r="AF496" s="190"/>
      <c r="AG496" s="190"/>
      <c r="AH496" s="190" t="s">
        <v>55</v>
      </c>
      <c r="AI496" s="190" t="s">
        <v>55</v>
      </c>
      <c r="AJ496" s="190" t="s">
        <v>55</v>
      </c>
      <c r="AK496" s="190" t="s">
        <v>55</v>
      </c>
      <c r="AL496" s="190"/>
      <c r="AM496" s="190" t="s">
        <v>55</v>
      </c>
      <c r="AN496" s="190" t="s">
        <v>55</v>
      </c>
      <c r="AO496" s="190"/>
      <c r="AP496" s="190"/>
      <c r="AQ496" s="190"/>
      <c r="AR496" s="190" t="s">
        <v>55</v>
      </c>
      <c r="AS496" s="190"/>
      <c r="AT496" s="190"/>
      <c r="AU496" s="190" t="s">
        <v>55</v>
      </c>
      <c r="AV496" s="190" t="s">
        <v>55</v>
      </c>
      <c r="AW496" s="163"/>
      <c r="AX496" s="163"/>
      <c r="AY496" s="163"/>
      <c r="AZ496" s="163"/>
      <c r="BA496" s="163"/>
    </row>
    <row r="497" spans="1:57" s="162" customFormat="1" ht="15.75" x14ac:dyDescent="0.25">
      <c r="A497" s="80" t="s">
        <v>439</v>
      </c>
      <c r="B497" s="165">
        <v>9</v>
      </c>
      <c r="C497" s="165" t="s">
        <v>223</v>
      </c>
      <c r="D497" s="187" t="s">
        <v>78</v>
      </c>
      <c r="E497" s="198">
        <v>169548</v>
      </c>
      <c r="F497" s="198">
        <v>80043793000</v>
      </c>
      <c r="G497" s="198">
        <v>443341</v>
      </c>
      <c r="H497" s="191" t="s">
        <v>407</v>
      </c>
      <c r="I497" s="167" t="s">
        <v>176</v>
      </c>
      <c r="J497" s="165">
        <v>1</v>
      </c>
      <c r="K497" s="221">
        <v>48147</v>
      </c>
      <c r="L497" s="222">
        <v>75230</v>
      </c>
      <c r="M497" s="221">
        <f t="shared" si="16"/>
        <v>23.058908045977013</v>
      </c>
      <c r="N497" s="221">
        <f t="shared" si="17"/>
        <v>36.029693486590041</v>
      </c>
      <c r="O497" s="221"/>
      <c r="P497" s="221"/>
      <c r="Q497" s="190"/>
      <c r="R497" s="190">
        <v>40</v>
      </c>
      <c r="S497" s="190" t="s">
        <v>55</v>
      </c>
      <c r="T497" s="183" t="s">
        <v>343</v>
      </c>
      <c r="U497" s="190">
        <v>0</v>
      </c>
      <c r="V497" s="190" t="s">
        <v>55</v>
      </c>
      <c r="W497" s="190" t="s">
        <v>56</v>
      </c>
      <c r="X497" s="190"/>
      <c r="Y497" s="190" t="s">
        <v>55</v>
      </c>
      <c r="Z497" s="190" t="s">
        <v>33</v>
      </c>
      <c r="AA497" s="190" t="s">
        <v>35</v>
      </c>
      <c r="AB497" s="190"/>
      <c r="AC497" s="190"/>
      <c r="AD497" s="190" t="s">
        <v>55</v>
      </c>
      <c r="AE497" s="190"/>
      <c r="AF497" s="190"/>
      <c r="AG497" s="190"/>
      <c r="AH497" s="190" t="s">
        <v>55</v>
      </c>
      <c r="AI497" s="190" t="s">
        <v>55</v>
      </c>
      <c r="AJ497" s="190" t="s">
        <v>55</v>
      </c>
      <c r="AK497" s="190" t="s">
        <v>55</v>
      </c>
      <c r="AL497" s="190"/>
      <c r="AM497" s="190"/>
      <c r="AN497" s="190"/>
      <c r="AO497" s="190" t="s">
        <v>55</v>
      </c>
      <c r="AP497" s="190"/>
      <c r="AQ497" s="190" t="s">
        <v>55</v>
      </c>
      <c r="AR497" s="190" t="s">
        <v>55</v>
      </c>
      <c r="AS497" s="190"/>
      <c r="AT497" s="190"/>
      <c r="AU497" s="190" t="s">
        <v>55</v>
      </c>
      <c r="AV497" s="190" t="s">
        <v>55</v>
      </c>
      <c r="AW497" s="163"/>
      <c r="AX497" s="163"/>
      <c r="AY497" s="163"/>
      <c r="AZ497" s="163"/>
      <c r="BA497" s="163"/>
    </row>
    <row r="498" spans="1:57" s="162" customFormat="1" ht="15.75" x14ac:dyDescent="0.25">
      <c r="A498" s="80" t="s">
        <v>439</v>
      </c>
      <c r="B498" s="165">
        <v>9</v>
      </c>
      <c r="C498" s="165" t="s">
        <v>223</v>
      </c>
      <c r="D498" s="187" t="s">
        <v>78</v>
      </c>
      <c r="E498" s="198">
        <v>169548</v>
      </c>
      <c r="F498" s="198">
        <v>80043793000</v>
      </c>
      <c r="G498" s="198">
        <v>443341</v>
      </c>
      <c r="H498" s="191" t="s">
        <v>408</v>
      </c>
      <c r="I498" s="167" t="s">
        <v>176</v>
      </c>
      <c r="J498" s="165">
        <v>4</v>
      </c>
      <c r="K498" s="221">
        <v>42989</v>
      </c>
      <c r="L498" s="222">
        <v>67170</v>
      </c>
      <c r="M498" s="221">
        <f t="shared" si="16"/>
        <v>20.588601532567051</v>
      </c>
      <c r="N498" s="221">
        <f t="shared" si="17"/>
        <v>32.169540229885058</v>
      </c>
      <c r="O498" s="221"/>
      <c r="P498" s="221"/>
      <c r="Q498" s="192"/>
      <c r="R498" s="165">
        <v>40</v>
      </c>
      <c r="S498" s="190" t="s">
        <v>55</v>
      </c>
      <c r="T498" s="192"/>
      <c r="U498" s="190">
        <v>0</v>
      </c>
      <c r="V498" s="190" t="s">
        <v>55</v>
      </c>
      <c r="W498" s="190" t="s">
        <v>56</v>
      </c>
      <c r="X498" s="192"/>
      <c r="Y498" s="190" t="s">
        <v>55</v>
      </c>
      <c r="Z498" s="190" t="s">
        <v>33</v>
      </c>
      <c r="AA498" s="190" t="s">
        <v>35</v>
      </c>
      <c r="AB498" s="165"/>
      <c r="AC498" s="165" t="s">
        <v>55</v>
      </c>
      <c r="AD498" s="190" t="s">
        <v>55</v>
      </c>
      <c r="AE498" s="165" t="s">
        <v>55</v>
      </c>
      <c r="AF498" s="165"/>
      <c r="AG498" s="165"/>
      <c r="AH498" s="165"/>
      <c r="AI498" s="165"/>
      <c r="AJ498" s="165"/>
      <c r="AK498" s="165"/>
      <c r="AL498" s="165"/>
      <c r="AM498" s="165"/>
      <c r="AN498" s="165" t="s">
        <v>55</v>
      </c>
      <c r="AO498" s="165" t="s">
        <v>55</v>
      </c>
      <c r="AP498" s="165"/>
      <c r="AQ498" s="165" t="s">
        <v>55</v>
      </c>
      <c r="AR498" s="165" t="s">
        <v>55</v>
      </c>
      <c r="AS498" s="165"/>
      <c r="AT498" s="165" t="s">
        <v>55</v>
      </c>
      <c r="AU498" s="165" t="s">
        <v>55</v>
      </c>
      <c r="AV498" s="165"/>
      <c r="AW498" s="163"/>
      <c r="AX498" s="163"/>
      <c r="AY498" s="163"/>
      <c r="AZ498" s="163"/>
      <c r="BA498" s="163"/>
    </row>
    <row r="499" spans="1:57" s="162" customFormat="1" ht="15.75" x14ac:dyDescent="0.25">
      <c r="A499" s="80" t="s">
        <v>439</v>
      </c>
      <c r="B499" s="165">
        <v>9</v>
      </c>
      <c r="C499" s="165" t="s">
        <v>223</v>
      </c>
      <c r="D499" s="187" t="s">
        <v>78</v>
      </c>
      <c r="E499" s="198">
        <v>169548</v>
      </c>
      <c r="F499" s="198">
        <v>80043793000</v>
      </c>
      <c r="G499" s="198">
        <v>443341</v>
      </c>
      <c r="H499" s="191" t="s">
        <v>387</v>
      </c>
      <c r="I499" s="167" t="s">
        <v>173</v>
      </c>
      <c r="J499" s="165">
        <v>3</v>
      </c>
      <c r="K499" s="221"/>
      <c r="L499" s="222"/>
      <c r="M499" s="221">
        <v>21.69</v>
      </c>
      <c r="N499" s="221">
        <v>24.41</v>
      </c>
      <c r="O499" s="221"/>
      <c r="P499" s="221"/>
      <c r="Q499" s="192"/>
      <c r="R499" s="165">
        <v>40</v>
      </c>
      <c r="S499" s="190" t="s">
        <v>55</v>
      </c>
      <c r="T499" s="192"/>
      <c r="U499" s="190">
        <v>0</v>
      </c>
      <c r="V499" s="190" t="s">
        <v>55</v>
      </c>
      <c r="W499" s="190" t="s">
        <v>56</v>
      </c>
      <c r="X499" s="192"/>
      <c r="Y499" s="190" t="s">
        <v>55</v>
      </c>
      <c r="Z499" s="190" t="s">
        <v>33</v>
      </c>
      <c r="AA499" s="190" t="s">
        <v>35</v>
      </c>
      <c r="AB499" s="165"/>
      <c r="AC499" s="165" t="s">
        <v>55</v>
      </c>
      <c r="AD499" s="190" t="s">
        <v>55</v>
      </c>
      <c r="AE499" s="165"/>
      <c r="AF499" s="165"/>
      <c r="AG499" s="165"/>
      <c r="AH499" s="165"/>
      <c r="AI499" s="165"/>
      <c r="AJ499" s="165"/>
      <c r="AK499" s="165"/>
      <c r="AL499" s="165"/>
      <c r="AM499" s="165"/>
      <c r="AN499" s="165"/>
      <c r="AO499" s="165"/>
      <c r="AP499" s="165"/>
      <c r="AQ499" s="165"/>
      <c r="AR499" s="165" t="s">
        <v>55</v>
      </c>
      <c r="AS499" s="165"/>
      <c r="AT499" s="165"/>
      <c r="AU499" s="165" t="s">
        <v>55</v>
      </c>
      <c r="AV499" s="165"/>
      <c r="AW499" s="163"/>
      <c r="AX499" s="163"/>
      <c r="AY499" s="163"/>
      <c r="AZ499" s="163"/>
      <c r="BA499" s="163"/>
    </row>
    <row r="500" spans="1:57" s="166" customFormat="1" ht="15.75" x14ac:dyDescent="0.25">
      <c r="A500" s="79" t="s">
        <v>439</v>
      </c>
      <c r="B500" s="165">
        <v>9</v>
      </c>
      <c r="C500" s="165" t="s">
        <v>223</v>
      </c>
      <c r="D500" s="187" t="s">
        <v>107</v>
      </c>
      <c r="E500" s="197">
        <v>310397</v>
      </c>
      <c r="F500" s="197">
        <v>180174754800</v>
      </c>
      <c r="G500" s="197">
        <v>851000</v>
      </c>
      <c r="H500" s="167" t="s">
        <v>59</v>
      </c>
      <c r="I500" s="167" t="s">
        <v>176</v>
      </c>
      <c r="J500" s="165">
        <v>14</v>
      </c>
      <c r="K500" s="207">
        <v>48600</v>
      </c>
      <c r="L500" s="199">
        <v>76750</v>
      </c>
      <c r="M500" s="204">
        <f t="shared" ref="M500:M530" si="18">SUM(K500/2080)</f>
        <v>23.365384615384617</v>
      </c>
      <c r="N500" s="204">
        <f t="shared" ref="N500:N530" si="19">SUM(L500/2080)</f>
        <v>36.89903846153846</v>
      </c>
      <c r="O500" s="221"/>
      <c r="P500" s="221"/>
      <c r="Q500" s="190"/>
      <c r="R500" s="190">
        <v>40</v>
      </c>
      <c r="S500" s="190" t="s">
        <v>55</v>
      </c>
      <c r="T500" s="190"/>
      <c r="U500" s="190">
        <v>0</v>
      </c>
      <c r="V500" s="190" t="s">
        <v>55</v>
      </c>
      <c r="W500" s="190" t="s">
        <v>56</v>
      </c>
      <c r="X500" s="190"/>
      <c r="Y500" s="190" t="s">
        <v>55</v>
      </c>
      <c r="Z500" s="190" t="s">
        <v>33</v>
      </c>
      <c r="AA500" s="190" t="s">
        <v>409</v>
      </c>
      <c r="AB500" s="190"/>
      <c r="AC500" s="190"/>
      <c r="AD500" s="190" t="s">
        <v>55</v>
      </c>
      <c r="AE500" s="190"/>
      <c r="AF500" s="190"/>
      <c r="AG500" s="190"/>
      <c r="AH500" s="190" t="s">
        <v>55</v>
      </c>
      <c r="AI500" s="190" t="s">
        <v>55</v>
      </c>
      <c r="AJ500" s="190" t="s">
        <v>55</v>
      </c>
      <c r="AK500" s="190"/>
      <c r="AL500" s="190"/>
      <c r="AM500" s="190"/>
      <c r="AN500" s="190"/>
      <c r="AO500" s="190"/>
      <c r="AP500" s="190"/>
      <c r="AQ500" s="190"/>
      <c r="AR500" s="190" t="s">
        <v>55</v>
      </c>
      <c r="AS500" s="190"/>
      <c r="AT500" s="190"/>
      <c r="AU500" s="190"/>
      <c r="AV500" s="190"/>
      <c r="AW500" s="164"/>
      <c r="AX500" s="164"/>
      <c r="AY500" s="164"/>
      <c r="AZ500" s="164"/>
      <c r="BA500" s="164"/>
      <c r="BB500" s="164"/>
      <c r="BC500" s="164"/>
      <c r="BD500" s="164"/>
      <c r="BE500" s="164"/>
    </row>
    <row r="501" spans="1:57" s="162" customFormat="1" ht="15.75" x14ac:dyDescent="0.25">
      <c r="A501" s="79" t="s">
        <v>439</v>
      </c>
      <c r="B501" s="165">
        <v>9</v>
      </c>
      <c r="C501" s="165" t="s">
        <v>223</v>
      </c>
      <c r="D501" s="187" t="s">
        <v>107</v>
      </c>
      <c r="E501" s="197">
        <v>310397</v>
      </c>
      <c r="F501" s="197">
        <v>180174754800</v>
      </c>
      <c r="G501" s="197">
        <v>851000</v>
      </c>
      <c r="H501" s="167" t="s">
        <v>416</v>
      </c>
      <c r="I501" s="167" t="s">
        <v>176</v>
      </c>
      <c r="J501" s="165">
        <v>2</v>
      </c>
      <c r="K501" s="207">
        <v>58108</v>
      </c>
      <c r="L501" s="199">
        <v>88793</v>
      </c>
      <c r="M501" s="204">
        <f t="shared" si="18"/>
        <v>27.936538461538461</v>
      </c>
      <c r="N501" s="204">
        <f t="shared" si="19"/>
        <v>42.688942307692308</v>
      </c>
      <c r="O501" s="204"/>
      <c r="P501" s="204"/>
      <c r="Q501" s="165"/>
      <c r="R501" s="165">
        <v>40</v>
      </c>
      <c r="S501" s="165" t="s">
        <v>262</v>
      </c>
      <c r="T501" s="165"/>
      <c r="U501" s="165" t="s">
        <v>38</v>
      </c>
      <c r="V501" s="165" t="s">
        <v>262</v>
      </c>
      <c r="W501" s="165"/>
      <c r="X501" s="165" t="s">
        <v>31</v>
      </c>
      <c r="Y501" s="165" t="s">
        <v>262</v>
      </c>
      <c r="Z501" s="165" t="s">
        <v>33</v>
      </c>
      <c r="AA501" s="165" t="s">
        <v>35</v>
      </c>
      <c r="AB501" s="165"/>
      <c r="AC501" s="165" t="s">
        <v>262</v>
      </c>
      <c r="AD501" s="165" t="s">
        <v>38</v>
      </c>
      <c r="AE501" s="165" t="s">
        <v>262</v>
      </c>
      <c r="AF501" s="165" t="s">
        <v>38</v>
      </c>
      <c r="AG501" s="165"/>
      <c r="AH501" s="165"/>
      <c r="AI501" s="165"/>
      <c r="AJ501" s="165"/>
      <c r="AK501" s="165"/>
      <c r="AL501" s="165"/>
      <c r="AM501" s="165"/>
      <c r="AN501" s="165"/>
      <c r="AO501" s="165" t="s">
        <v>262</v>
      </c>
      <c r="AP501" s="165" t="s">
        <v>262</v>
      </c>
      <c r="AQ501" s="165" t="s">
        <v>262</v>
      </c>
      <c r="AR501" s="165" t="s">
        <v>262</v>
      </c>
      <c r="AS501" s="165"/>
      <c r="AT501" s="165"/>
      <c r="AU501" s="165" t="s">
        <v>262</v>
      </c>
      <c r="AV501" s="165"/>
    </row>
    <row r="502" spans="1:57" s="162" customFormat="1" ht="15.75" x14ac:dyDescent="0.25">
      <c r="A502" s="79" t="s">
        <v>439</v>
      </c>
      <c r="B502" s="165">
        <v>9</v>
      </c>
      <c r="C502" s="165" t="s">
        <v>223</v>
      </c>
      <c r="D502" s="187" t="s">
        <v>107</v>
      </c>
      <c r="E502" s="197">
        <v>310397</v>
      </c>
      <c r="F502" s="197">
        <v>180174754800</v>
      </c>
      <c r="G502" s="197">
        <v>851000</v>
      </c>
      <c r="H502" s="167" t="s">
        <v>96</v>
      </c>
      <c r="I502" s="167" t="s">
        <v>177</v>
      </c>
      <c r="J502" s="165">
        <v>1</v>
      </c>
      <c r="K502" s="207">
        <v>76870</v>
      </c>
      <c r="L502" s="199">
        <v>121911</v>
      </c>
      <c r="M502" s="204">
        <f t="shared" si="18"/>
        <v>36.956730769230766</v>
      </c>
      <c r="N502" s="204">
        <f t="shared" si="19"/>
        <v>58.611057692307689</v>
      </c>
      <c r="O502" s="204"/>
      <c r="P502" s="204"/>
      <c r="Q502" s="165"/>
      <c r="R502" s="165">
        <v>40</v>
      </c>
      <c r="S502" s="165" t="s">
        <v>262</v>
      </c>
      <c r="T502" s="165"/>
      <c r="U502" s="165" t="s">
        <v>38</v>
      </c>
      <c r="V502" s="165" t="s">
        <v>262</v>
      </c>
      <c r="W502" s="165"/>
      <c r="X502" s="165" t="s">
        <v>31</v>
      </c>
      <c r="Y502" s="165" t="s">
        <v>262</v>
      </c>
      <c r="Z502" s="165" t="s">
        <v>33</v>
      </c>
      <c r="AA502" s="165" t="s">
        <v>35</v>
      </c>
      <c r="AB502" s="165" t="s">
        <v>262</v>
      </c>
      <c r="AC502" s="165" t="s">
        <v>262</v>
      </c>
      <c r="AD502" s="165" t="s">
        <v>262</v>
      </c>
      <c r="AE502" s="165" t="s">
        <v>262</v>
      </c>
      <c r="AF502" s="165"/>
      <c r="AG502" s="165"/>
      <c r="AH502" s="165"/>
      <c r="AI502" s="165"/>
      <c r="AJ502" s="165"/>
      <c r="AK502" s="165"/>
      <c r="AL502" s="165"/>
      <c r="AM502" s="165"/>
      <c r="AN502" s="165"/>
      <c r="AO502" s="165" t="s">
        <v>262</v>
      </c>
      <c r="AP502" s="165" t="s">
        <v>262</v>
      </c>
      <c r="AQ502" s="165" t="s">
        <v>262</v>
      </c>
      <c r="AR502" s="165" t="s">
        <v>262</v>
      </c>
      <c r="AS502" s="165"/>
      <c r="AT502" s="165"/>
      <c r="AU502" s="165"/>
      <c r="AV502" s="165"/>
    </row>
    <row r="503" spans="1:57" s="162" customFormat="1" ht="15.75" x14ac:dyDescent="0.25">
      <c r="A503" s="79" t="s">
        <v>439</v>
      </c>
      <c r="B503" s="165">
        <v>9</v>
      </c>
      <c r="C503" s="165" t="s">
        <v>223</v>
      </c>
      <c r="D503" s="187" t="s">
        <v>107</v>
      </c>
      <c r="E503" s="197">
        <v>310397</v>
      </c>
      <c r="F503" s="197">
        <v>180174754800</v>
      </c>
      <c r="G503" s="197">
        <v>851000</v>
      </c>
      <c r="H503" s="167" t="s">
        <v>81</v>
      </c>
      <c r="I503" s="167" t="s">
        <v>173</v>
      </c>
      <c r="J503" s="165">
        <v>2</v>
      </c>
      <c r="K503" s="207">
        <v>76786</v>
      </c>
      <c r="L503" s="199">
        <v>121815</v>
      </c>
      <c r="M503" s="204">
        <f t="shared" si="18"/>
        <v>36.916346153846156</v>
      </c>
      <c r="N503" s="204">
        <f t="shared" si="19"/>
        <v>58.564903846153847</v>
      </c>
      <c r="O503" s="204"/>
      <c r="P503" s="204"/>
      <c r="Q503" s="165"/>
      <c r="R503" s="165">
        <v>40</v>
      </c>
      <c r="S503" s="165" t="s">
        <v>262</v>
      </c>
      <c r="T503" s="165"/>
      <c r="U503" s="165" t="s">
        <v>38</v>
      </c>
      <c r="V503" s="165" t="s">
        <v>262</v>
      </c>
      <c r="W503" s="165"/>
      <c r="X503" s="165" t="s">
        <v>31</v>
      </c>
      <c r="Y503" s="165" t="s">
        <v>262</v>
      </c>
      <c r="Z503" s="165" t="s">
        <v>33</v>
      </c>
      <c r="AA503" s="165" t="s">
        <v>35</v>
      </c>
      <c r="AB503" s="165" t="s">
        <v>262</v>
      </c>
      <c r="AC503" s="165"/>
      <c r="AD503" s="165" t="s">
        <v>262</v>
      </c>
      <c r="AE503" s="165" t="s">
        <v>262</v>
      </c>
      <c r="AF503" s="165"/>
      <c r="AG503" s="165"/>
      <c r="AH503" s="165"/>
      <c r="AI503" s="165"/>
      <c r="AJ503" s="165"/>
      <c r="AK503" s="165"/>
      <c r="AL503" s="165" t="s">
        <v>262</v>
      </c>
      <c r="AM503" s="165"/>
      <c r="AN503" s="165" t="s">
        <v>262</v>
      </c>
      <c r="AO503" s="165" t="s">
        <v>262</v>
      </c>
      <c r="AP503" s="165" t="s">
        <v>262</v>
      </c>
      <c r="AQ503" s="165" t="s">
        <v>262</v>
      </c>
      <c r="AR503" s="165" t="s">
        <v>262</v>
      </c>
      <c r="AS503" s="165"/>
      <c r="AT503" s="165"/>
      <c r="AU503" s="165"/>
      <c r="AV503" s="165"/>
    </row>
    <row r="504" spans="1:57" s="162" customFormat="1" ht="15.75" x14ac:dyDescent="0.25">
      <c r="A504" s="79" t="s">
        <v>439</v>
      </c>
      <c r="B504" s="165">
        <v>9</v>
      </c>
      <c r="C504" s="165" t="s">
        <v>223</v>
      </c>
      <c r="D504" s="187" t="s">
        <v>107</v>
      </c>
      <c r="E504" s="197">
        <v>310397</v>
      </c>
      <c r="F504" s="197">
        <v>180174754800</v>
      </c>
      <c r="G504" s="197">
        <v>851000</v>
      </c>
      <c r="H504" s="167" t="s">
        <v>97</v>
      </c>
      <c r="I504" s="167" t="s">
        <v>173</v>
      </c>
      <c r="J504" s="165">
        <v>3</v>
      </c>
      <c r="K504" s="207">
        <v>57352</v>
      </c>
      <c r="L504" s="199">
        <v>71241</v>
      </c>
      <c r="M504" s="204">
        <f t="shared" si="18"/>
        <v>27.573076923076922</v>
      </c>
      <c r="N504" s="204">
        <f t="shared" si="19"/>
        <v>34.250480769230769</v>
      </c>
      <c r="O504" s="204"/>
      <c r="P504" s="204"/>
      <c r="Q504" s="165"/>
      <c r="R504" s="165">
        <v>40</v>
      </c>
      <c r="S504" s="165" t="s">
        <v>262</v>
      </c>
      <c r="T504" s="165" t="s">
        <v>27</v>
      </c>
      <c r="U504" s="165" t="s">
        <v>38</v>
      </c>
      <c r="V504" s="165" t="s">
        <v>262</v>
      </c>
      <c r="W504" s="165"/>
      <c r="X504" s="165" t="s">
        <v>31</v>
      </c>
      <c r="Y504" s="165" t="s">
        <v>262</v>
      </c>
      <c r="Z504" s="165" t="s">
        <v>33</v>
      </c>
      <c r="AA504" s="165" t="s">
        <v>35</v>
      </c>
      <c r="AB504" s="165"/>
      <c r="AC504" s="165"/>
      <c r="AD504" s="165"/>
      <c r="AE504" s="165"/>
      <c r="AF504" s="165" t="s">
        <v>262</v>
      </c>
      <c r="AG504" s="165" t="s">
        <v>262</v>
      </c>
      <c r="AH504" s="165"/>
      <c r="AI504" s="165" t="s">
        <v>262</v>
      </c>
      <c r="AJ504" s="165" t="s">
        <v>262</v>
      </c>
      <c r="AK504" s="165"/>
      <c r="AL504" s="165"/>
      <c r="AM504" s="165"/>
      <c r="AN504" s="165"/>
      <c r="AO504" s="165"/>
      <c r="AP504" s="165"/>
      <c r="AQ504" s="165"/>
      <c r="AR504" s="165" t="s">
        <v>262</v>
      </c>
      <c r="AS504" s="165"/>
      <c r="AT504" s="165"/>
      <c r="AU504" s="165"/>
      <c r="AV504" s="165" t="s">
        <v>262</v>
      </c>
    </row>
    <row r="505" spans="1:57" s="162" customFormat="1" ht="15.75" x14ac:dyDescent="0.25">
      <c r="A505" s="79" t="s">
        <v>439</v>
      </c>
      <c r="B505" s="165">
        <v>9</v>
      </c>
      <c r="C505" s="165" t="s">
        <v>223</v>
      </c>
      <c r="D505" s="187" t="s">
        <v>107</v>
      </c>
      <c r="E505" s="197">
        <v>310397</v>
      </c>
      <c r="F505" s="197">
        <v>180174754800</v>
      </c>
      <c r="G505" s="197">
        <v>851000</v>
      </c>
      <c r="H505" s="167" t="s">
        <v>392</v>
      </c>
      <c r="I505" s="167" t="s">
        <v>173</v>
      </c>
      <c r="J505" s="165">
        <v>3</v>
      </c>
      <c r="K505" s="207">
        <v>76786</v>
      </c>
      <c r="L505" s="199">
        <v>121815</v>
      </c>
      <c r="M505" s="204">
        <f t="shared" si="18"/>
        <v>36.916346153846156</v>
      </c>
      <c r="N505" s="204">
        <f t="shared" si="19"/>
        <v>58.564903846153847</v>
      </c>
      <c r="O505" s="204"/>
      <c r="P505" s="204"/>
      <c r="Q505" s="165"/>
      <c r="R505" s="165">
        <v>40</v>
      </c>
      <c r="S505" s="165" t="s">
        <v>262</v>
      </c>
      <c r="T505" s="165" t="s">
        <v>28</v>
      </c>
      <c r="U505" s="165" t="s">
        <v>38</v>
      </c>
      <c r="V505" s="165" t="s">
        <v>262</v>
      </c>
      <c r="W505" s="165"/>
      <c r="X505" s="165" t="s">
        <v>31</v>
      </c>
      <c r="Y505" s="165" t="s">
        <v>262</v>
      </c>
      <c r="Z505" s="165" t="s">
        <v>33</v>
      </c>
      <c r="AA505" s="165" t="s">
        <v>35</v>
      </c>
      <c r="AB505" s="165"/>
      <c r="AC505" s="165"/>
      <c r="AD505" s="165"/>
      <c r="AE505" s="165"/>
      <c r="AF505" s="165"/>
      <c r="AG505" s="165"/>
      <c r="AH505" s="165"/>
      <c r="AI505" s="165" t="s">
        <v>262</v>
      </c>
      <c r="AJ505" s="165" t="s">
        <v>262</v>
      </c>
      <c r="AK505" s="165" t="s">
        <v>262</v>
      </c>
      <c r="AL505" s="165" t="s">
        <v>262</v>
      </c>
      <c r="AM505" s="165"/>
      <c r="AN505" s="165" t="s">
        <v>262</v>
      </c>
      <c r="AO505" s="165"/>
      <c r="AP505" s="165"/>
      <c r="AQ505" s="165" t="s">
        <v>262</v>
      </c>
      <c r="AR505" s="165" t="s">
        <v>262</v>
      </c>
      <c r="AS505" s="165"/>
      <c r="AT505" s="165"/>
      <c r="AU505" s="165"/>
      <c r="AV505" s="165" t="s">
        <v>262</v>
      </c>
    </row>
    <row r="506" spans="1:57" s="162" customFormat="1" ht="15.75" x14ac:dyDescent="0.25">
      <c r="A506" s="79" t="s">
        <v>439</v>
      </c>
      <c r="B506" s="165">
        <v>9</v>
      </c>
      <c r="C506" s="165" t="s">
        <v>223</v>
      </c>
      <c r="D506" s="187" t="s">
        <v>107</v>
      </c>
      <c r="E506" s="197">
        <v>310397</v>
      </c>
      <c r="F506" s="197">
        <v>180174754800</v>
      </c>
      <c r="G506" s="197">
        <v>851000</v>
      </c>
      <c r="H506" s="167" t="s">
        <v>100</v>
      </c>
      <c r="I506" s="167" t="s">
        <v>173</v>
      </c>
      <c r="J506" s="165">
        <v>4</v>
      </c>
      <c r="K506" s="207">
        <v>76786</v>
      </c>
      <c r="L506" s="199">
        <v>116032</v>
      </c>
      <c r="M506" s="204">
        <f t="shared" si="18"/>
        <v>36.916346153846156</v>
      </c>
      <c r="N506" s="204">
        <f t="shared" si="19"/>
        <v>55.784615384615385</v>
      </c>
      <c r="O506" s="204"/>
      <c r="P506" s="204"/>
      <c r="Q506" s="165"/>
      <c r="R506" s="165">
        <v>40</v>
      </c>
      <c r="S506" s="165" t="s">
        <v>262</v>
      </c>
      <c r="T506" s="165" t="s">
        <v>27</v>
      </c>
      <c r="U506" s="165"/>
      <c r="V506" s="165" t="s">
        <v>262</v>
      </c>
      <c r="W506" s="165"/>
      <c r="X506" s="165" t="s">
        <v>31</v>
      </c>
      <c r="Y506" s="165" t="s">
        <v>262</v>
      </c>
      <c r="Z506" s="165" t="s">
        <v>33</v>
      </c>
      <c r="AA506" s="165" t="s">
        <v>133</v>
      </c>
      <c r="AB506" s="165" t="s">
        <v>262</v>
      </c>
      <c r="AC506" s="165"/>
      <c r="AD506" s="165" t="s">
        <v>262</v>
      </c>
      <c r="AE506" s="165"/>
      <c r="AF506" s="165" t="s">
        <v>262</v>
      </c>
      <c r="AG506" s="165" t="s">
        <v>262</v>
      </c>
      <c r="AH506" s="165"/>
      <c r="AI506" s="165" t="s">
        <v>262</v>
      </c>
      <c r="AJ506" s="165" t="s">
        <v>262</v>
      </c>
      <c r="AK506" s="165"/>
      <c r="AL506" s="165" t="s">
        <v>262</v>
      </c>
      <c r="AM506" s="165"/>
      <c r="AN506" s="165"/>
      <c r="AO506" s="165"/>
      <c r="AP506" s="165"/>
      <c r="AQ506" s="165" t="s">
        <v>262</v>
      </c>
      <c r="AR506" s="165" t="s">
        <v>262</v>
      </c>
      <c r="AS506" s="165"/>
      <c r="AT506" s="165"/>
      <c r="AU506" s="165"/>
      <c r="AV506" s="165" t="s">
        <v>262</v>
      </c>
    </row>
    <row r="507" spans="1:57" s="162" customFormat="1" ht="15.75" x14ac:dyDescent="0.25">
      <c r="A507" s="79" t="s">
        <v>439</v>
      </c>
      <c r="B507" s="165">
        <v>9</v>
      </c>
      <c r="C507" s="165" t="s">
        <v>223</v>
      </c>
      <c r="D507" s="187" t="s">
        <v>107</v>
      </c>
      <c r="E507" s="197">
        <v>310397</v>
      </c>
      <c r="F507" s="197">
        <v>180174754800</v>
      </c>
      <c r="G507" s="197">
        <v>851000</v>
      </c>
      <c r="H507" s="167" t="s">
        <v>42</v>
      </c>
      <c r="I507" s="167" t="s">
        <v>173</v>
      </c>
      <c r="J507" s="165">
        <v>13</v>
      </c>
      <c r="K507" s="207">
        <v>58224</v>
      </c>
      <c r="L507" s="199">
        <v>94352</v>
      </c>
      <c r="M507" s="204">
        <f t="shared" si="18"/>
        <v>27.992307692307691</v>
      </c>
      <c r="N507" s="204">
        <f t="shared" si="19"/>
        <v>45.361538461538458</v>
      </c>
      <c r="O507" s="204"/>
      <c r="P507" s="204"/>
      <c r="Q507" s="165"/>
      <c r="R507" s="165">
        <v>40</v>
      </c>
      <c r="S507" s="165" t="s">
        <v>262</v>
      </c>
      <c r="T507" s="165" t="s">
        <v>28</v>
      </c>
      <c r="U507" s="165"/>
      <c r="V507" s="165" t="s">
        <v>262</v>
      </c>
      <c r="W507" s="165"/>
      <c r="X507" s="165" t="s">
        <v>31</v>
      </c>
      <c r="Y507" s="165" t="s">
        <v>262</v>
      </c>
      <c r="Z507" s="165" t="s">
        <v>33</v>
      </c>
      <c r="AA507" s="165" t="s">
        <v>133</v>
      </c>
      <c r="AB507" s="165" t="s">
        <v>262</v>
      </c>
      <c r="AC507" s="165"/>
      <c r="AD507" s="165" t="s">
        <v>262</v>
      </c>
      <c r="AE507" s="165"/>
      <c r="AF507" s="165"/>
      <c r="AG507" s="165"/>
      <c r="AH507" s="165" t="s">
        <v>262</v>
      </c>
      <c r="AI507" s="165" t="s">
        <v>262</v>
      </c>
      <c r="AJ507" s="165" t="s">
        <v>262</v>
      </c>
      <c r="AK507" s="165" t="s">
        <v>262</v>
      </c>
      <c r="AL507" s="165" t="s">
        <v>262</v>
      </c>
      <c r="AM507" s="165"/>
      <c r="AN507" s="165" t="s">
        <v>262</v>
      </c>
      <c r="AO507" s="165"/>
      <c r="AP507" s="165"/>
      <c r="AQ507" s="165" t="s">
        <v>262</v>
      </c>
      <c r="AR507" s="165" t="s">
        <v>262</v>
      </c>
      <c r="AS507" s="165"/>
      <c r="AT507" s="165"/>
      <c r="AU507" s="165"/>
      <c r="AV507" s="165" t="s">
        <v>262</v>
      </c>
    </row>
    <row r="508" spans="1:57" s="162" customFormat="1" ht="15.75" x14ac:dyDescent="0.25">
      <c r="A508" s="79" t="s">
        <v>439</v>
      </c>
      <c r="B508" s="165">
        <v>9</v>
      </c>
      <c r="C508" s="165" t="s">
        <v>223</v>
      </c>
      <c r="D508" s="187" t="s">
        <v>107</v>
      </c>
      <c r="E508" s="197">
        <v>310397</v>
      </c>
      <c r="F508" s="197">
        <v>180174754800</v>
      </c>
      <c r="G508" s="197">
        <v>851000</v>
      </c>
      <c r="H508" s="167" t="s">
        <v>101</v>
      </c>
      <c r="I508" s="167" t="s">
        <v>176</v>
      </c>
      <c r="J508" s="165">
        <v>1</v>
      </c>
      <c r="K508" s="207">
        <v>58756</v>
      </c>
      <c r="L508" s="199">
        <v>103826</v>
      </c>
      <c r="M508" s="204">
        <f t="shared" si="18"/>
        <v>28.248076923076923</v>
      </c>
      <c r="N508" s="204">
        <f t="shared" si="19"/>
        <v>49.916346153846156</v>
      </c>
      <c r="O508" s="204"/>
      <c r="P508" s="204"/>
      <c r="Q508" s="165"/>
      <c r="R508" s="165">
        <v>40</v>
      </c>
      <c r="S508" s="165" t="s">
        <v>262</v>
      </c>
      <c r="T508" s="165" t="s">
        <v>28</v>
      </c>
      <c r="U508" s="165"/>
      <c r="V508" s="165" t="s">
        <v>262</v>
      </c>
      <c r="W508" s="165"/>
      <c r="X508" s="165" t="s">
        <v>31</v>
      </c>
      <c r="Y508" s="165" t="s">
        <v>262</v>
      </c>
      <c r="Z508" s="165" t="s">
        <v>33</v>
      </c>
      <c r="AA508" s="165" t="s">
        <v>133</v>
      </c>
      <c r="AB508" s="165"/>
      <c r="AC508" s="165"/>
      <c r="AD508" s="165"/>
      <c r="AE508" s="165"/>
      <c r="AF508" s="165" t="s">
        <v>262</v>
      </c>
      <c r="AG508" s="165"/>
      <c r="AH508" s="165" t="s">
        <v>262</v>
      </c>
      <c r="AI508" s="165" t="s">
        <v>262</v>
      </c>
      <c r="AJ508" s="165" t="s">
        <v>262</v>
      </c>
      <c r="AK508" s="165" t="s">
        <v>262</v>
      </c>
      <c r="AL508" s="165" t="s">
        <v>262</v>
      </c>
      <c r="AM508" s="165" t="s">
        <v>262</v>
      </c>
      <c r="AN508" s="165" t="s">
        <v>262</v>
      </c>
      <c r="AO508" s="165"/>
      <c r="AP508" s="165"/>
      <c r="AQ508" s="165" t="s">
        <v>262</v>
      </c>
      <c r="AR508" s="165" t="s">
        <v>262</v>
      </c>
      <c r="AS508" s="165"/>
      <c r="AT508" s="165"/>
      <c r="AU508" s="165"/>
      <c r="AV508" s="165" t="s">
        <v>262</v>
      </c>
    </row>
    <row r="509" spans="1:57" s="162" customFormat="1" ht="15.75" x14ac:dyDescent="0.25">
      <c r="A509" s="79" t="s">
        <v>439</v>
      </c>
      <c r="B509" s="165">
        <v>9</v>
      </c>
      <c r="C509" s="165" t="s">
        <v>223</v>
      </c>
      <c r="D509" s="187" t="s">
        <v>107</v>
      </c>
      <c r="E509" s="197">
        <v>310397</v>
      </c>
      <c r="F509" s="197">
        <v>180174754800</v>
      </c>
      <c r="G509" s="197">
        <v>851000</v>
      </c>
      <c r="H509" s="167" t="s">
        <v>102</v>
      </c>
      <c r="I509" s="167" t="s">
        <v>173</v>
      </c>
      <c r="J509" s="165">
        <v>8</v>
      </c>
      <c r="K509" s="207">
        <v>58756</v>
      </c>
      <c r="L509" s="199">
        <v>103826</v>
      </c>
      <c r="M509" s="204">
        <f t="shared" si="18"/>
        <v>28.248076923076923</v>
      </c>
      <c r="N509" s="204">
        <f t="shared" si="19"/>
        <v>49.916346153846156</v>
      </c>
      <c r="O509" s="204"/>
      <c r="P509" s="204"/>
      <c r="Q509" s="165"/>
      <c r="R509" s="165">
        <v>40</v>
      </c>
      <c r="S509" s="165" t="s">
        <v>262</v>
      </c>
      <c r="T509" s="165" t="s">
        <v>27</v>
      </c>
      <c r="U509" s="165"/>
      <c r="V509" s="165" t="s">
        <v>262</v>
      </c>
      <c r="W509" s="165"/>
      <c r="X509" s="165" t="s">
        <v>31</v>
      </c>
      <c r="Y509" s="165" t="s">
        <v>262</v>
      </c>
      <c r="Z509" s="165" t="s">
        <v>33</v>
      </c>
      <c r="AA509" s="165" t="s">
        <v>133</v>
      </c>
      <c r="AB509" s="165" t="s">
        <v>262</v>
      </c>
      <c r="AC509" s="165"/>
      <c r="AD509" s="165" t="s">
        <v>262</v>
      </c>
      <c r="AE509" s="165"/>
      <c r="AF509" s="165"/>
      <c r="AG509" s="165"/>
      <c r="AH509" s="165"/>
      <c r="AI509" s="165" t="s">
        <v>262</v>
      </c>
      <c r="AJ509" s="165" t="s">
        <v>262</v>
      </c>
      <c r="AK509" s="165"/>
      <c r="AL509" s="165" t="s">
        <v>262</v>
      </c>
      <c r="AM509" s="165"/>
      <c r="AN509" s="165" t="s">
        <v>262</v>
      </c>
      <c r="AO509" s="165" t="s">
        <v>262</v>
      </c>
      <c r="AP509" s="165" t="s">
        <v>262</v>
      </c>
      <c r="AQ509" s="165" t="s">
        <v>262</v>
      </c>
      <c r="AR509" s="165" t="s">
        <v>262</v>
      </c>
      <c r="AS509" s="165"/>
      <c r="AT509" s="165"/>
      <c r="AU509" s="165"/>
      <c r="AV509" s="165" t="s">
        <v>262</v>
      </c>
    </row>
    <row r="510" spans="1:57" s="162" customFormat="1" ht="15.75" x14ac:dyDescent="0.25">
      <c r="A510" s="79" t="s">
        <v>439</v>
      </c>
      <c r="B510" s="165">
        <v>9</v>
      </c>
      <c r="C510" s="165" t="s">
        <v>223</v>
      </c>
      <c r="D510" s="187" t="s">
        <v>107</v>
      </c>
      <c r="E510" s="197">
        <v>310397</v>
      </c>
      <c r="F510" s="197">
        <v>180174754800</v>
      </c>
      <c r="G510" s="197">
        <v>851000</v>
      </c>
      <c r="H510" s="167" t="s">
        <v>477</v>
      </c>
      <c r="I510" s="167" t="s">
        <v>173</v>
      </c>
      <c r="J510" s="165">
        <v>2</v>
      </c>
      <c r="K510" s="207">
        <v>58756</v>
      </c>
      <c r="L510" s="199">
        <v>103826</v>
      </c>
      <c r="M510" s="204">
        <f t="shared" si="18"/>
        <v>28.248076923076923</v>
      </c>
      <c r="N510" s="204">
        <f t="shared" si="19"/>
        <v>49.916346153846156</v>
      </c>
      <c r="O510" s="204"/>
      <c r="P510" s="204"/>
      <c r="Q510" s="165"/>
      <c r="R510" s="165">
        <v>40</v>
      </c>
      <c r="S510" s="165" t="s">
        <v>262</v>
      </c>
      <c r="T510" s="165" t="s">
        <v>28</v>
      </c>
      <c r="U510" s="165"/>
      <c r="V510" s="165" t="s">
        <v>262</v>
      </c>
      <c r="W510" s="165"/>
      <c r="X510" s="165" t="s">
        <v>31</v>
      </c>
      <c r="Y510" s="165" t="s">
        <v>262</v>
      </c>
      <c r="Z510" s="165" t="s">
        <v>33</v>
      </c>
      <c r="AA510" s="165" t="s">
        <v>133</v>
      </c>
      <c r="AB510" s="165" t="s">
        <v>262</v>
      </c>
      <c r="AC510" s="165"/>
      <c r="AD510" s="165" t="s">
        <v>262</v>
      </c>
      <c r="AE510" s="165"/>
      <c r="AF510" s="165"/>
      <c r="AG510" s="165"/>
      <c r="AH510" s="165" t="s">
        <v>262</v>
      </c>
      <c r="AI510" s="165" t="s">
        <v>262</v>
      </c>
      <c r="AJ510" s="165" t="s">
        <v>262</v>
      </c>
      <c r="AK510" s="165" t="s">
        <v>262</v>
      </c>
      <c r="AL510" s="165" t="s">
        <v>262</v>
      </c>
      <c r="AM510" s="165"/>
      <c r="AN510" s="165" t="s">
        <v>262</v>
      </c>
      <c r="AO510" s="165"/>
      <c r="AP510" s="165"/>
      <c r="AQ510" s="165" t="s">
        <v>262</v>
      </c>
      <c r="AR510" s="165" t="s">
        <v>262</v>
      </c>
      <c r="AS510" s="165"/>
      <c r="AT510" s="165"/>
      <c r="AU510" s="165"/>
      <c r="AV510" s="165" t="s">
        <v>262</v>
      </c>
    </row>
    <row r="511" spans="1:57" s="162" customFormat="1" ht="15.75" x14ac:dyDescent="0.25">
      <c r="A511" s="79" t="s">
        <v>439</v>
      </c>
      <c r="B511" s="165">
        <v>9</v>
      </c>
      <c r="C511" s="165" t="s">
        <v>223</v>
      </c>
      <c r="D511" s="187" t="s">
        <v>107</v>
      </c>
      <c r="E511" s="197">
        <v>310397</v>
      </c>
      <c r="F511" s="197">
        <v>180174754800</v>
      </c>
      <c r="G511" s="197">
        <v>851000</v>
      </c>
      <c r="H511" s="167" t="s">
        <v>1</v>
      </c>
      <c r="I511" s="167" t="s">
        <v>177</v>
      </c>
      <c r="J511" s="165">
        <v>3</v>
      </c>
      <c r="K511" s="207">
        <v>82729</v>
      </c>
      <c r="L511" s="199">
        <v>137794</v>
      </c>
      <c r="M511" s="204">
        <f t="shared" si="18"/>
        <v>39.773557692307691</v>
      </c>
      <c r="N511" s="204">
        <f t="shared" si="19"/>
        <v>66.247115384615384</v>
      </c>
      <c r="O511" s="204"/>
      <c r="P511" s="204"/>
      <c r="Q511" s="165"/>
      <c r="R511" s="165">
        <v>40</v>
      </c>
      <c r="S511" s="165" t="s">
        <v>262</v>
      </c>
      <c r="T511" s="165" t="s">
        <v>27</v>
      </c>
      <c r="U511" s="165"/>
      <c r="V511" s="165" t="s">
        <v>262</v>
      </c>
      <c r="W511" s="165"/>
      <c r="X511" s="165" t="s">
        <v>31</v>
      </c>
      <c r="Y511" s="165" t="s">
        <v>262</v>
      </c>
      <c r="Z511" s="165" t="s">
        <v>33</v>
      </c>
      <c r="AA511" s="165" t="s">
        <v>35</v>
      </c>
      <c r="AB511" s="165"/>
      <c r="AC511" s="165"/>
      <c r="AD511" s="165"/>
      <c r="AE511" s="165"/>
      <c r="AF511" s="165" t="s">
        <v>262</v>
      </c>
      <c r="AG511" s="165" t="s">
        <v>262</v>
      </c>
      <c r="AH511" s="165"/>
      <c r="AI511" s="165" t="s">
        <v>262</v>
      </c>
      <c r="AJ511" s="165" t="s">
        <v>262</v>
      </c>
      <c r="AK511" s="165"/>
      <c r="AL511" s="165" t="s">
        <v>262</v>
      </c>
      <c r="AM511" s="165" t="s">
        <v>262</v>
      </c>
      <c r="AN511" s="165"/>
      <c r="AO511" s="165"/>
      <c r="AP511" s="165"/>
      <c r="AQ511" s="165" t="s">
        <v>262</v>
      </c>
      <c r="AR511" s="165" t="s">
        <v>262</v>
      </c>
      <c r="AS511" s="165"/>
      <c r="AT511" s="165"/>
      <c r="AU511" s="165"/>
      <c r="AV511" s="165" t="s">
        <v>262</v>
      </c>
    </row>
    <row r="512" spans="1:57" s="162" customFormat="1" ht="15.75" x14ac:dyDescent="0.25">
      <c r="A512" s="79" t="s">
        <v>439</v>
      </c>
      <c r="B512" s="165">
        <v>9</v>
      </c>
      <c r="C512" s="165" t="s">
        <v>223</v>
      </c>
      <c r="D512" s="187" t="s">
        <v>107</v>
      </c>
      <c r="E512" s="197">
        <v>310397</v>
      </c>
      <c r="F512" s="197">
        <v>180174754800</v>
      </c>
      <c r="G512" s="197">
        <v>851000</v>
      </c>
      <c r="H512" s="167" t="s">
        <v>0</v>
      </c>
      <c r="I512" s="167" t="s">
        <v>177</v>
      </c>
      <c r="J512" s="165">
        <v>1</v>
      </c>
      <c r="K512" s="207">
        <v>138431</v>
      </c>
      <c r="L512" s="199">
        <v>204867</v>
      </c>
      <c r="M512" s="204">
        <f t="shared" si="18"/>
        <v>66.55336538461539</v>
      </c>
      <c r="N512" s="204">
        <f t="shared" si="19"/>
        <v>98.493750000000006</v>
      </c>
      <c r="O512" s="204"/>
      <c r="P512" s="204"/>
      <c r="Q512" s="165"/>
      <c r="R512" s="165">
        <v>40</v>
      </c>
      <c r="S512" s="165" t="s">
        <v>262</v>
      </c>
      <c r="T512" s="165" t="s">
        <v>27</v>
      </c>
      <c r="U512" s="165"/>
      <c r="V512" s="165" t="s">
        <v>262</v>
      </c>
      <c r="W512" s="165"/>
      <c r="X512" s="165" t="s">
        <v>31</v>
      </c>
      <c r="Y512" s="165" t="s">
        <v>262</v>
      </c>
      <c r="Z512" s="165" t="s">
        <v>33</v>
      </c>
      <c r="AA512" s="165" t="s">
        <v>133</v>
      </c>
      <c r="AB512" s="165" t="s">
        <v>262</v>
      </c>
      <c r="AC512" s="165"/>
      <c r="AD512" s="165" t="s">
        <v>262</v>
      </c>
      <c r="AE512" s="165"/>
      <c r="AF512" s="165" t="s">
        <v>262</v>
      </c>
      <c r="AG512" s="165" t="s">
        <v>262</v>
      </c>
      <c r="AH512" s="165" t="s">
        <v>262</v>
      </c>
      <c r="AI512" s="165" t="s">
        <v>262</v>
      </c>
      <c r="AJ512" s="165" t="s">
        <v>262</v>
      </c>
      <c r="AK512" s="165"/>
      <c r="AL512" s="165" t="s">
        <v>262</v>
      </c>
      <c r="AM512" s="165"/>
      <c r="AN512" s="165"/>
      <c r="AO512" s="165"/>
      <c r="AP512" s="165"/>
      <c r="AQ512" s="165" t="s">
        <v>262</v>
      </c>
      <c r="AR512" s="165" t="s">
        <v>262</v>
      </c>
      <c r="AS512" s="165"/>
      <c r="AT512" s="165"/>
      <c r="AU512" s="165"/>
      <c r="AV512" s="165" t="s">
        <v>262</v>
      </c>
    </row>
    <row r="513" spans="1:48" s="162" customFormat="1" ht="15.75" x14ac:dyDescent="0.25">
      <c r="A513" s="79" t="s">
        <v>439</v>
      </c>
      <c r="B513" s="165">
        <v>9</v>
      </c>
      <c r="C513" s="165" t="s">
        <v>223</v>
      </c>
      <c r="D513" s="187" t="s">
        <v>107</v>
      </c>
      <c r="E513" s="197">
        <v>310397</v>
      </c>
      <c r="F513" s="197">
        <v>180174754800</v>
      </c>
      <c r="G513" s="197">
        <v>851000</v>
      </c>
      <c r="H513" s="167" t="s">
        <v>393</v>
      </c>
      <c r="I513" s="167" t="s">
        <v>178</v>
      </c>
      <c r="J513" s="165">
        <v>3</v>
      </c>
      <c r="K513" s="207">
        <v>61687</v>
      </c>
      <c r="L513" s="199">
        <v>76750</v>
      </c>
      <c r="M513" s="204">
        <f t="shared" si="18"/>
        <v>29.657211538461539</v>
      </c>
      <c r="N513" s="204">
        <f t="shared" si="19"/>
        <v>36.89903846153846</v>
      </c>
      <c r="O513" s="204"/>
      <c r="P513" s="204"/>
      <c r="Q513" s="219"/>
      <c r="R513" s="165">
        <v>40</v>
      </c>
      <c r="S513" s="165" t="s">
        <v>262</v>
      </c>
      <c r="T513" s="165" t="s">
        <v>27</v>
      </c>
      <c r="U513" s="165"/>
      <c r="V513" s="165" t="s">
        <v>262</v>
      </c>
      <c r="W513" s="165"/>
      <c r="X513" s="165" t="s">
        <v>31</v>
      </c>
      <c r="Y513" s="165" t="s">
        <v>262</v>
      </c>
      <c r="Z513" s="165" t="s">
        <v>33</v>
      </c>
      <c r="AA513" s="165" t="s">
        <v>35</v>
      </c>
      <c r="AB513" s="165" t="s">
        <v>262</v>
      </c>
      <c r="AC513" s="165" t="s">
        <v>262</v>
      </c>
      <c r="AD513" s="165" t="s">
        <v>262</v>
      </c>
      <c r="AE513" s="165"/>
      <c r="AF513" s="165" t="s">
        <v>262</v>
      </c>
      <c r="AG513" s="165" t="s">
        <v>262</v>
      </c>
      <c r="AH513" s="165"/>
      <c r="AI513" s="165" t="s">
        <v>262</v>
      </c>
      <c r="AJ513" s="165"/>
      <c r="AK513" s="165" t="s">
        <v>262</v>
      </c>
      <c r="AL513" s="165" t="s">
        <v>262</v>
      </c>
      <c r="AM513" s="165"/>
      <c r="AN513" s="165" t="s">
        <v>262</v>
      </c>
      <c r="AO513" s="165"/>
      <c r="AP513" s="165"/>
      <c r="AQ513" s="165" t="s">
        <v>262</v>
      </c>
      <c r="AR513" s="165" t="s">
        <v>262</v>
      </c>
      <c r="AS513" s="165"/>
      <c r="AT513" s="165"/>
      <c r="AU513" s="165"/>
      <c r="AV513" s="165" t="s">
        <v>262</v>
      </c>
    </row>
    <row r="514" spans="1:48" s="162" customFormat="1" ht="15.75" x14ac:dyDescent="0.25">
      <c r="A514" s="79" t="s">
        <v>439</v>
      </c>
      <c r="B514" s="165">
        <v>9</v>
      </c>
      <c r="C514" s="165" t="s">
        <v>223</v>
      </c>
      <c r="D514" s="187" t="s">
        <v>107</v>
      </c>
      <c r="E514" s="197">
        <v>310397</v>
      </c>
      <c r="F514" s="197">
        <v>180174754800</v>
      </c>
      <c r="G514" s="197">
        <v>851000</v>
      </c>
      <c r="H514" s="167" t="s">
        <v>106</v>
      </c>
      <c r="I514" s="167" t="s">
        <v>178</v>
      </c>
      <c r="J514" s="165">
        <v>2</v>
      </c>
      <c r="K514" s="207">
        <v>64865</v>
      </c>
      <c r="L514" s="199">
        <v>102832</v>
      </c>
      <c r="M514" s="204">
        <f t="shared" si="18"/>
        <v>31.185096153846153</v>
      </c>
      <c r="N514" s="204">
        <f t="shared" si="19"/>
        <v>49.438461538461539</v>
      </c>
      <c r="O514" s="204"/>
      <c r="P514" s="204"/>
      <c r="Q514" s="219"/>
      <c r="R514" s="220">
        <v>40</v>
      </c>
      <c r="S514" s="165" t="s">
        <v>262</v>
      </c>
      <c r="T514" s="165" t="s">
        <v>38</v>
      </c>
      <c r="U514" s="165"/>
      <c r="V514" s="165" t="s">
        <v>262</v>
      </c>
      <c r="W514" s="165"/>
      <c r="X514" s="165" t="s">
        <v>269</v>
      </c>
      <c r="Y514" s="165" t="s">
        <v>262</v>
      </c>
      <c r="Z514" s="165" t="s">
        <v>32</v>
      </c>
      <c r="AA514" s="165" t="s">
        <v>35</v>
      </c>
      <c r="AB514" s="165"/>
      <c r="AC514" s="165" t="s">
        <v>38</v>
      </c>
      <c r="AD514" s="165"/>
      <c r="AE514" s="165"/>
      <c r="AF514" s="165"/>
      <c r="AG514" s="165"/>
      <c r="AH514" s="165"/>
      <c r="AI514" s="165"/>
      <c r="AJ514" s="165"/>
      <c r="AK514" s="165"/>
      <c r="AL514" s="165"/>
      <c r="AM514" s="165"/>
      <c r="AN514" s="165"/>
      <c r="AO514" s="165"/>
      <c r="AP514" s="165"/>
      <c r="AQ514" s="165"/>
      <c r="AR514" s="165"/>
      <c r="AS514" s="165" t="s">
        <v>262</v>
      </c>
      <c r="AT514" s="165" t="s">
        <v>262</v>
      </c>
      <c r="AU514" s="165"/>
      <c r="AV514" s="165"/>
    </row>
    <row r="515" spans="1:48" s="162" customFormat="1" ht="15.75" x14ac:dyDescent="0.25">
      <c r="A515" s="79" t="s">
        <v>439</v>
      </c>
      <c r="B515" s="165">
        <v>9</v>
      </c>
      <c r="C515" s="165" t="s">
        <v>223</v>
      </c>
      <c r="D515" s="187" t="s">
        <v>107</v>
      </c>
      <c r="E515" s="197">
        <v>310397</v>
      </c>
      <c r="F515" s="197">
        <v>180174754800</v>
      </c>
      <c r="G515" s="197">
        <v>851000</v>
      </c>
      <c r="H515" s="167" t="s">
        <v>394</v>
      </c>
      <c r="I515" s="167" t="s">
        <v>178</v>
      </c>
      <c r="J515" s="165">
        <v>1</v>
      </c>
      <c r="K515" s="207">
        <v>57607</v>
      </c>
      <c r="L515" s="199">
        <v>91428</v>
      </c>
      <c r="M515" s="204">
        <f t="shared" si="18"/>
        <v>27.695673076923075</v>
      </c>
      <c r="N515" s="204">
        <f t="shared" si="19"/>
        <v>43.955769230769228</v>
      </c>
      <c r="O515" s="204"/>
      <c r="P515" s="204"/>
      <c r="Q515" s="219"/>
      <c r="R515" s="220">
        <v>40</v>
      </c>
      <c r="S515" s="165" t="s">
        <v>262</v>
      </c>
      <c r="T515" s="165" t="s">
        <v>38</v>
      </c>
      <c r="U515" s="165"/>
      <c r="V515" s="165" t="s">
        <v>262</v>
      </c>
      <c r="W515" s="165"/>
      <c r="X515" s="165" t="s">
        <v>269</v>
      </c>
      <c r="Y515" s="165" t="s">
        <v>262</v>
      </c>
      <c r="Z515" s="165" t="s">
        <v>32</v>
      </c>
      <c r="AA515" s="165" t="s">
        <v>35</v>
      </c>
      <c r="AB515" s="165"/>
      <c r="AC515" s="165" t="s">
        <v>38</v>
      </c>
      <c r="AD515" s="165"/>
      <c r="AE515" s="165"/>
      <c r="AF515" s="165"/>
      <c r="AG515" s="165"/>
      <c r="AH515" s="165"/>
      <c r="AI515" s="165"/>
      <c r="AJ515" s="165"/>
      <c r="AK515" s="165"/>
      <c r="AL515" s="165"/>
      <c r="AM515" s="165"/>
      <c r="AN515" s="165"/>
      <c r="AO515" s="165"/>
      <c r="AP515" s="165"/>
      <c r="AQ515" s="165"/>
      <c r="AR515" s="165"/>
      <c r="AS515" s="165" t="s">
        <v>262</v>
      </c>
      <c r="AT515" s="165" t="s">
        <v>262</v>
      </c>
      <c r="AU515" s="165"/>
      <c r="AV515" s="165"/>
    </row>
    <row r="516" spans="1:48" s="104" customFormat="1" ht="15.75" x14ac:dyDescent="0.25">
      <c r="A516" s="80">
        <v>2024</v>
      </c>
      <c r="B516" s="125">
        <v>9</v>
      </c>
      <c r="C516" s="107" t="s">
        <v>236</v>
      </c>
      <c r="D516" s="117" t="s">
        <v>237</v>
      </c>
      <c r="E516" s="125">
        <v>142820</v>
      </c>
      <c r="F516" s="125">
        <v>60492642500</v>
      </c>
      <c r="G516" s="125">
        <v>559594</v>
      </c>
      <c r="H516" s="120" t="s">
        <v>330</v>
      </c>
      <c r="I516" s="120" t="s">
        <v>177</v>
      </c>
      <c r="J516" s="107">
        <v>1</v>
      </c>
      <c r="K516" s="123">
        <v>118807</v>
      </c>
      <c r="L516" s="123">
        <v>176309</v>
      </c>
      <c r="M516" s="122">
        <f t="shared" si="18"/>
        <v>57.118749999999999</v>
      </c>
      <c r="N516" s="122">
        <f t="shared" si="19"/>
        <v>84.763942307692304</v>
      </c>
      <c r="O516" s="129"/>
      <c r="P516" s="129"/>
      <c r="Q516" s="103">
        <v>15</v>
      </c>
      <c r="R516" s="136">
        <v>40</v>
      </c>
      <c r="S516" s="107" t="s">
        <v>262</v>
      </c>
      <c r="T516" s="107" t="s">
        <v>38</v>
      </c>
      <c r="U516" s="107"/>
      <c r="V516" s="107" t="s">
        <v>262</v>
      </c>
      <c r="W516" s="107"/>
      <c r="X516" s="107" t="s">
        <v>269</v>
      </c>
      <c r="Y516" s="107" t="s">
        <v>262</v>
      </c>
      <c r="Z516" s="107" t="s">
        <v>32</v>
      </c>
      <c r="AA516" s="107" t="s">
        <v>35</v>
      </c>
      <c r="AB516" s="107"/>
      <c r="AC516" s="107" t="s">
        <v>38</v>
      </c>
      <c r="AD516" s="107"/>
      <c r="AE516" s="107"/>
      <c r="AF516" s="107"/>
      <c r="AG516" s="107"/>
      <c r="AH516" s="107"/>
      <c r="AI516" s="107"/>
      <c r="AJ516" s="107"/>
      <c r="AK516" s="107"/>
      <c r="AL516" s="107"/>
      <c r="AM516" s="107"/>
      <c r="AN516" s="107"/>
      <c r="AO516" s="107"/>
      <c r="AP516" s="107"/>
      <c r="AQ516" s="107"/>
      <c r="AR516" s="107"/>
      <c r="AS516" s="107" t="s">
        <v>262</v>
      </c>
      <c r="AT516" s="107" t="s">
        <v>262</v>
      </c>
      <c r="AU516" s="107"/>
      <c r="AV516" s="107"/>
    </row>
    <row r="517" spans="1:48" s="104" customFormat="1" ht="15.75" x14ac:dyDescent="0.25">
      <c r="A517" s="80">
        <v>2024</v>
      </c>
      <c r="B517" s="125">
        <v>9</v>
      </c>
      <c r="C517" s="107" t="s">
        <v>236</v>
      </c>
      <c r="D517" s="117" t="s">
        <v>237</v>
      </c>
      <c r="E517" s="125">
        <v>142820</v>
      </c>
      <c r="F517" s="125">
        <v>60492642500</v>
      </c>
      <c r="G517" s="125">
        <v>559594</v>
      </c>
      <c r="H517" s="120" t="s">
        <v>331</v>
      </c>
      <c r="I517" s="120" t="s">
        <v>177</v>
      </c>
      <c r="J517" s="107">
        <v>1</v>
      </c>
      <c r="K517" s="123">
        <v>97565</v>
      </c>
      <c r="L517" s="123">
        <v>145092</v>
      </c>
      <c r="M517" s="122">
        <f t="shared" si="18"/>
        <v>46.90625</v>
      </c>
      <c r="N517" s="122">
        <f t="shared" si="19"/>
        <v>69.755769230769232</v>
      </c>
      <c r="O517" s="122"/>
      <c r="P517" s="122"/>
      <c r="Q517" s="80">
        <v>15</v>
      </c>
      <c r="R517" s="107">
        <v>40</v>
      </c>
      <c r="S517" s="107" t="s">
        <v>262</v>
      </c>
      <c r="T517" s="121" t="s">
        <v>27</v>
      </c>
      <c r="U517" s="116"/>
      <c r="V517" s="107" t="s">
        <v>262</v>
      </c>
      <c r="W517" s="116"/>
      <c r="X517" s="107" t="s">
        <v>269</v>
      </c>
      <c r="Y517" s="107" t="s">
        <v>262</v>
      </c>
      <c r="Z517" s="107" t="s">
        <v>32</v>
      </c>
      <c r="AA517" s="107" t="s">
        <v>35</v>
      </c>
      <c r="AB517" s="107"/>
      <c r="AC517" s="107"/>
      <c r="AD517" s="107"/>
      <c r="AE517" s="107"/>
      <c r="AF517" s="107"/>
      <c r="AG517" s="107"/>
      <c r="AH517" s="107"/>
      <c r="AI517" s="107" t="s">
        <v>262</v>
      </c>
      <c r="AJ517" s="107" t="s">
        <v>262</v>
      </c>
      <c r="AK517" s="107"/>
      <c r="AL517" s="107"/>
      <c r="AM517" s="107"/>
      <c r="AN517" s="107"/>
      <c r="AO517" s="107"/>
      <c r="AP517" s="107"/>
      <c r="AQ517" s="107"/>
      <c r="AR517" s="107" t="s">
        <v>262</v>
      </c>
      <c r="AS517" s="107" t="s">
        <v>262</v>
      </c>
      <c r="AT517" s="107" t="s">
        <v>262</v>
      </c>
      <c r="AU517" s="107" t="s">
        <v>262</v>
      </c>
      <c r="AV517" s="107" t="s">
        <v>262</v>
      </c>
    </row>
    <row r="518" spans="1:48" s="104" customFormat="1" ht="15.75" x14ac:dyDescent="0.25">
      <c r="A518" s="80">
        <v>2024</v>
      </c>
      <c r="B518" s="125">
        <v>9</v>
      </c>
      <c r="C518" s="107" t="s">
        <v>236</v>
      </c>
      <c r="D518" s="117" t="s">
        <v>237</v>
      </c>
      <c r="E518" s="125">
        <v>142820</v>
      </c>
      <c r="F518" s="125">
        <v>60492642500</v>
      </c>
      <c r="G518" s="125">
        <v>559594</v>
      </c>
      <c r="H518" s="120" t="s">
        <v>332</v>
      </c>
      <c r="I518" s="120" t="s">
        <v>177</v>
      </c>
      <c r="J518" s="107">
        <v>1</v>
      </c>
      <c r="K518" s="123">
        <v>86760</v>
      </c>
      <c r="L518" s="123">
        <v>128874</v>
      </c>
      <c r="M518" s="122">
        <f t="shared" si="18"/>
        <v>41.71153846153846</v>
      </c>
      <c r="N518" s="122">
        <f t="shared" si="19"/>
        <v>61.958653846153844</v>
      </c>
      <c r="O518" s="122"/>
      <c r="P518" s="122"/>
      <c r="Q518" s="107">
        <v>11</v>
      </c>
      <c r="R518" s="107">
        <v>40</v>
      </c>
      <c r="S518" s="107" t="s">
        <v>262</v>
      </c>
      <c r="T518" s="121" t="s">
        <v>27</v>
      </c>
      <c r="U518" s="116"/>
      <c r="V518" s="107" t="s">
        <v>262</v>
      </c>
      <c r="W518" s="116"/>
      <c r="X518" s="107" t="s">
        <v>269</v>
      </c>
      <c r="Y518" s="107" t="s">
        <v>262</v>
      </c>
      <c r="Z518" s="107" t="s">
        <v>32</v>
      </c>
      <c r="AA518" s="107" t="s">
        <v>35</v>
      </c>
      <c r="AB518" s="107"/>
      <c r="AC518" s="107"/>
      <c r="AD518" s="107"/>
      <c r="AE518" s="107"/>
      <c r="AF518" s="107" t="s">
        <v>262</v>
      </c>
      <c r="AG518" s="107" t="s">
        <v>262</v>
      </c>
      <c r="AH518" s="107"/>
      <c r="AI518" s="107" t="s">
        <v>262</v>
      </c>
      <c r="AJ518" s="107" t="s">
        <v>262</v>
      </c>
      <c r="AK518" s="107" t="s">
        <v>262</v>
      </c>
      <c r="AL518" s="107"/>
      <c r="AM518" s="107"/>
      <c r="AN518" s="107"/>
      <c r="AO518" s="107"/>
      <c r="AP518" s="107"/>
      <c r="AQ518" s="107"/>
      <c r="AR518" s="107" t="s">
        <v>262</v>
      </c>
      <c r="AS518" s="107"/>
      <c r="AT518" s="107"/>
      <c r="AU518" s="107"/>
      <c r="AV518" s="107" t="s">
        <v>262</v>
      </c>
    </row>
    <row r="519" spans="1:48" s="104" customFormat="1" ht="15.75" x14ac:dyDescent="0.25">
      <c r="A519" s="80">
        <v>2024</v>
      </c>
      <c r="B519" s="125">
        <v>9</v>
      </c>
      <c r="C519" s="107" t="s">
        <v>236</v>
      </c>
      <c r="D519" s="117" t="s">
        <v>237</v>
      </c>
      <c r="E519" s="125">
        <v>142820</v>
      </c>
      <c r="F519" s="125">
        <v>60492642500</v>
      </c>
      <c r="G519" s="125">
        <v>559594</v>
      </c>
      <c r="H519" s="120" t="s">
        <v>333</v>
      </c>
      <c r="I519" s="120" t="s">
        <v>177</v>
      </c>
      <c r="J519" s="107">
        <v>3</v>
      </c>
      <c r="K519" s="123">
        <v>80258</v>
      </c>
      <c r="L519" s="123">
        <v>119325</v>
      </c>
      <c r="M519" s="122">
        <f t="shared" si="18"/>
        <v>38.585576923076921</v>
      </c>
      <c r="N519" s="122">
        <f t="shared" si="19"/>
        <v>57.36778846153846</v>
      </c>
      <c r="O519" s="122"/>
      <c r="P519" s="122"/>
      <c r="Q519" s="107">
        <v>11</v>
      </c>
      <c r="R519" s="107">
        <v>40</v>
      </c>
      <c r="S519" s="107" t="s">
        <v>262</v>
      </c>
      <c r="T519" s="121" t="s">
        <v>28</v>
      </c>
      <c r="U519" s="116"/>
      <c r="V519" s="107" t="s">
        <v>262</v>
      </c>
      <c r="W519" s="116"/>
      <c r="X519" s="107" t="s">
        <v>269</v>
      </c>
      <c r="Y519" s="107" t="s">
        <v>262</v>
      </c>
      <c r="Z519" s="107" t="s">
        <v>32</v>
      </c>
      <c r="AA519" s="107" t="s">
        <v>35</v>
      </c>
      <c r="AB519" s="107" t="s">
        <v>262</v>
      </c>
      <c r="AC519" s="107"/>
      <c r="AD519" s="107" t="s">
        <v>262</v>
      </c>
      <c r="AE519" s="107" t="s">
        <v>262</v>
      </c>
      <c r="AF519" s="107" t="s">
        <v>262</v>
      </c>
      <c r="AG519" s="107" t="s">
        <v>262</v>
      </c>
      <c r="AH519" s="107" t="s">
        <v>262</v>
      </c>
      <c r="AI519" s="107" t="s">
        <v>262</v>
      </c>
      <c r="AJ519" s="107" t="s">
        <v>262</v>
      </c>
      <c r="AK519" s="107" t="s">
        <v>262</v>
      </c>
      <c r="AL519" s="107"/>
      <c r="AM519" s="107"/>
      <c r="AN519" s="107"/>
      <c r="AO519" s="107"/>
      <c r="AP519" s="107"/>
      <c r="AQ519" s="107"/>
      <c r="AR519" s="107" t="s">
        <v>262</v>
      </c>
      <c r="AS519" s="107"/>
      <c r="AT519" s="107"/>
      <c r="AU519" s="107"/>
      <c r="AV519" s="107" t="s">
        <v>262</v>
      </c>
    </row>
    <row r="520" spans="1:48" s="104" customFormat="1" ht="15.75" x14ac:dyDescent="0.25">
      <c r="A520" s="80">
        <v>2024</v>
      </c>
      <c r="B520" s="125">
        <v>9</v>
      </c>
      <c r="C520" s="107" t="s">
        <v>236</v>
      </c>
      <c r="D520" s="117" t="s">
        <v>237</v>
      </c>
      <c r="E520" s="125">
        <v>142820</v>
      </c>
      <c r="F520" s="125">
        <v>60492642500</v>
      </c>
      <c r="G520" s="125">
        <v>559594</v>
      </c>
      <c r="H520" s="120" t="s">
        <v>242</v>
      </c>
      <c r="I520" s="120" t="s">
        <v>175</v>
      </c>
      <c r="J520" s="107">
        <v>3</v>
      </c>
      <c r="K520" s="123">
        <v>72777</v>
      </c>
      <c r="L520" s="123">
        <v>108353</v>
      </c>
      <c r="M520" s="122">
        <f t="shared" si="18"/>
        <v>34.988942307692305</v>
      </c>
      <c r="N520" s="122">
        <f t="shared" si="19"/>
        <v>52.092788461538461</v>
      </c>
      <c r="O520" s="122"/>
      <c r="P520" s="122"/>
      <c r="Q520" s="107">
        <v>11</v>
      </c>
      <c r="R520" s="107">
        <v>40</v>
      </c>
      <c r="S520" s="107" t="s">
        <v>262</v>
      </c>
      <c r="T520" s="121" t="s">
        <v>28</v>
      </c>
      <c r="U520" s="116"/>
      <c r="V520" s="107" t="s">
        <v>262</v>
      </c>
      <c r="W520" s="116"/>
      <c r="X520" s="107" t="s">
        <v>269</v>
      </c>
      <c r="Y520" s="107" t="s">
        <v>262</v>
      </c>
      <c r="Z520" s="107" t="s">
        <v>32</v>
      </c>
      <c r="AA520" s="107" t="s">
        <v>35</v>
      </c>
      <c r="AB520" s="107" t="s">
        <v>262</v>
      </c>
      <c r="AC520" s="107"/>
      <c r="AD520" s="107" t="s">
        <v>262</v>
      </c>
      <c r="AE520" s="107" t="s">
        <v>262</v>
      </c>
      <c r="AF520" s="107"/>
      <c r="AG520" s="107"/>
      <c r="AH520" s="107" t="s">
        <v>262</v>
      </c>
      <c r="AI520" s="107" t="s">
        <v>262</v>
      </c>
      <c r="AJ520" s="107" t="s">
        <v>262</v>
      </c>
      <c r="AK520" s="107" t="s">
        <v>262</v>
      </c>
      <c r="AL520" s="107"/>
      <c r="AM520" s="107"/>
      <c r="AN520" s="107"/>
      <c r="AO520" s="107"/>
      <c r="AP520" s="107"/>
      <c r="AQ520" s="107"/>
      <c r="AR520" s="107" t="s">
        <v>262</v>
      </c>
      <c r="AS520" s="107"/>
      <c r="AT520" s="107"/>
      <c r="AU520" s="107"/>
      <c r="AV520" s="107" t="s">
        <v>262</v>
      </c>
    </row>
    <row r="521" spans="1:48" s="104" customFormat="1" ht="15.75" x14ac:dyDescent="0.25">
      <c r="A521" s="80">
        <v>2024</v>
      </c>
      <c r="B521" s="125">
        <v>9</v>
      </c>
      <c r="C521" s="107" t="s">
        <v>236</v>
      </c>
      <c r="D521" s="117" t="s">
        <v>237</v>
      </c>
      <c r="E521" s="125">
        <v>142820</v>
      </c>
      <c r="F521" s="125">
        <v>60492642500</v>
      </c>
      <c r="G521" s="125">
        <v>559594</v>
      </c>
      <c r="H521" s="120" t="s">
        <v>334</v>
      </c>
      <c r="I521" s="120" t="s">
        <v>173</v>
      </c>
      <c r="J521" s="107">
        <v>1</v>
      </c>
      <c r="K521" s="123">
        <v>80258</v>
      </c>
      <c r="L521" s="123">
        <v>119325</v>
      </c>
      <c r="M521" s="122">
        <f t="shared" si="18"/>
        <v>38.585576923076921</v>
      </c>
      <c r="N521" s="122">
        <f t="shared" si="19"/>
        <v>57.36778846153846</v>
      </c>
      <c r="O521" s="122"/>
      <c r="P521" s="122"/>
      <c r="Q521" s="107">
        <v>11</v>
      </c>
      <c r="R521" s="107">
        <v>40</v>
      </c>
      <c r="S521" s="107" t="s">
        <v>262</v>
      </c>
      <c r="T521" s="121" t="s">
        <v>29</v>
      </c>
      <c r="U521" s="116"/>
      <c r="V521" s="107" t="s">
        <v>262</v>
      </c>
      <c r="W521" s="116"/>
      <c r="X521" s="107" t="s">
        <v>269</v>
      </c>
      <c r="Y521" s="107" t="s">
        <v>262</v>
      </c>
      <c r="Z521" s="107" t="s">
        <v>32</v>
      </c>
      <c r="AA521" s="107" t="s">
        <v>35</v>
      </c>
      <c r="AB521" s="107"/>
      <c r="AC521" s="107"/>
      <c r="AD521" s="107"/>
      <c r="AE521" s="107"/>
      <c r="AF521" s="107"/>
      <c r="AG521" s="107"/>
      <c r="AH521" s="107" t="s">
        <v>262</v>
      </c>
      <c r="AI521" s="107" t="s">
        <v>262</v>
      </c>
      <c r="AJ521" s="107" t="s">
        <v>262</v>
      </c>
      <c r="AK521" s="107" t="s">
        <v>262</v>
      </c>
      <c r="AL521" s="107"/>
      <c r="AM521" s="107"/>
      <c r="AN521" s="107"/>
      <c r="AO521" s="107"/>
      <c r="AP521" s="107"/>
      <c r="AQ521" s="107"/>
      <c r="AR521" s="107" t="s">
        <v>262</v>
      </c>
      <c r="AS521" s="107"/>
      <c r="AT521" s="107"/>
      <c r="AU521" s="107"/>
      <c r="AV521" s="107" t="s">
        <v>262</v>
      </c>
    </row>
    <row r="522" spans="1:48" s="104" customFormat="1" ht="15.75" x14ac:dyDescent="0.25">
      <c r="A522" s="80">
        <v>2024</v>
      </c>
      <c r="B522" s="125">
        <v>9</v>
      </c>
      <c r="C522" s="107" t="s">
        <v>236</v>
      </c>
      <c r="D522" s="117" t="s">
        <v>237</v>
      </c>
      <c r="E522" s="125">
        <v>142820</v>
      </c>
      <c r="F522" s="125">
        <v>60492642500</v>
      </c>
      <c r="G522" s="125">
        <v>559594</v>
      </c>
      <c r="H522" s="120" t="s">
        <v>335</v>
      </c>
      <c r="I522" s="120" t="s">
        <v>173</v>
      </c>
      <c r="J522" s="107">
        <v>2</v>
      </c>
      <c r="K522" s="123">
        <v>77321</v>
      </c>
      <c r="L522" s="123">
        <v>114799</v>
      </c>
      <c r="M522" s="122">
        <f t="shared" si="18"/>
        <v>37.173557692307689</v>
      </c>
      <c r="N522" s="122">
        <f t="shared" si="19"/>
        <v>55.191826923076924</v>
      </c>
      <c r="O522" s="122"/>
      <c r="P522" s="122"/>
      <c r="Q522" s="107">
        <v>11</v>
      </c>
      <c r="R522" s="107">
        <v>40</v>
      </c>
      <c r="S522" s="107" t="s">
        <v>262</v>
      </c>
      <c r="T522" s="121" t="s">
        <v>28</v>
      </c>
      <c r="U522" s="116"/>
      <c r="V522" s="107" t="s">
        <v>262</v>
      </c>
      <c r="W522" s="116"/>
      <c r="X522" s="107" t="s">
        <v>269</v>
      </c>
      <c r="Y522" s="107" t="s">
        <v>262</v>
      </c>
      <c r="Z522" s="107" t="s">
        <v>32</v>
      </c>
      <c r="AA522" s="107" t="s">
        <v>35</v>
      </c>
      <c r="AB522" s="107"/>
      <c r="AC522" s="107"/>
      <c r="AD522" s="107"/>
      <c r="AE522" s="107"/>
      <c r="AF522" s="107"/>
      <c r="AG522" s="107"/>
      <c r="AH522" s="107" t="s">
        <v>262</v>
      </c>
      <c r="AI522" s="107" t="s">
        <v>262</v>
      </c>
      <c r="AJ522" s="107" t="s">
        <v>262</v>
      </c>
      <c r="AK522" s="107" t="s">
        <v>262</v>
      </c>
      <c r="AL522" s="107"/>
      <c r="AM522" s="107"/>
      <c r="AN522" s="107"/>
      <c r="AO522" s="107"/>
      <c r="AP522" s="107"/>
      <c r="AQ522" s="107"/>
      <c r="AR522" s="107" t="s">
        <v>262</v>
      </c>
      <c r="AS522" s="107"/>
      <c r="AT522" s="107"/>
      <c r="AU522" s="107"/>
      <c r="AV522" s="107" t="s">
        <v>262</v>
      </c>
    </row>
    <row r="523" spans="1:48" s="104" customFormat="1" ht="15.75" x14ac:dyDescent="0.25">
      <c r="A523" s="80">
        <v>2024</v>
      </c>
      <c r="B523" s="125">
        <v>9</v>
      </c>
      <c r="C523" s="107" t="s">
        <v>236</v>
      </c>
      <c r="D523" s="117" t="s">
        <v>237</v>
      </c>
      <c r="E523" s="125">
        <v>142820</v>
      </c>
      <c r="F523" s="125">
        <v>60492642500</v>
      </c>
      <c r="G523" s="125">
        <v>559594</v>
      </c>
      <c r="H523" s="120" t="s">
        <v>143</v>
      </c>
      <c r="I523" s="120" t="s">
        <v>173</v>
      </c>
      <c r="J523" s="107">
        <v>3</v>
      </c>
      <c r="K523" s="123">
        <v>71576</v>
      </c>
      <c r="L523" s="123">
        <v>106118</v>
      </c>
      <c r="M523" s="122">
        <f t="shared" si="18"/>
        <v>34.411538461538463</v>
      </c>
      <c r="N523" s="122">
        <f t="shared" si="19"/>
        <v>51.018269230769228</v>
      </c>
      <c r="O523" s="122"/>
      <c r="P523" s="122"/>
      <c r="Q523" s="107">
        <v>11</v>
      </c>
      <c r="R523" s="107">
        <v>40</v>
      </c>
      <c r="S523" s="107" t="s">
        <v>262</v>
      </c>
      <c r="T523" s="121" t="s">
        <v>29</v>
      </c>
      <c r="U523" s="116"/>
      <c r="V523" s="107" t="s">
        <v>262</v>
      </c>
      <c r="W523" s="116"/>
      <c r="X523" s="107" t="s">
        <v>269</v>
      </c>
      <c r="Y523" s="107" t="s">
        <v>262</v>
      </c>
      <c r="Z523" s="107" t="s">
        <v>32</v>
      </c>
      <c r="AA523" s="107" t="s">
        <v>35</v>
      </c>
      <c r="AB523" s="107"/>
      <c r="AC523" s="107"/>
      <c r="AD523" s="107"/>
      <c r="AE523" s="107"/>
      <c r="AF523" s="107"/>
      <c r="AG523" s="107"/>
      <c r="AH523" s="107" t="s">
        <v>262</v>
      </c>
      <c r="AI523" s="107" t="s">
        <v>262</v>
      </c>
      <c r="AJ523" s="107" t="s">
        <v>262</v>
      </c>
      <c r="AK523" s="107" t="s">
        <v>262</v>
      </c>
      <c r="AL523" s="107"/>
      <c r="AM523" s="107"/>
      <c r="AN523" s="107"/>
      <c r="AO523" s="107"/>
      <c r="AP523" s="107"/>
      <c r="AQ523" s="107"/>
      <c r="AR523" s="107" t="s">
        <v>262</v>
      </c>
      <c r="AS523" s="107"/>
      <c r="AT523" s="107"/>
      <c r="AU523" s="107"/>
      <c r="AV523" s="107" t="s">
        <v>262</v>
      </c>
    </row>
    <row r="524" spans="1:48" s="104" customFormat="1" ht="15.75" x14ac:dyDescent="0.25">
      <c r="A524" s="80">
        <v>2024</v>
      </c>
      <c r="B524" s="125">
        <v>9</v>
      </c>
      <c r="C524" s="107" t="s">
        <v>236</v>
      </c>
      <c r="D524" s="117" t="s">
        <v>237</v>
      </c>
      <c r="E524" s="125">
        <v>142820</v>
      </c>
      <c r="F524" s="125">
        <v>60492642500</v>
      </c>
      <c r="G524" s="125">
        <v>559594</v>
      </c>
      <c r="H524" s="120" t="s">
        <v>336</v>
      </c>
      <c r="I524" s="120" t="s">
        <v>173</v>
      </c>
      <c r="J524" s="107">
        <v>2</v>
      </c>
      <c r="K524" s="123">
        <v>61232</v>
      </c>
      <c r="L524" s="123">
        <v>90768</v>
      </c>
      <c r="M524" s="122">
        <f t="shared" si="18"/>
        <v>29.438461538461539</v>
      </c>
      <c r="N524" s="122">
        <f t="shared" si="19"/>
        <v>43.638461538461542</v>
      </c>
      <c r="O524" s="122"/>
      <c r="P524" s="122"/>
      <c r="Q524" s="107">
        <v>11</v>
      </c>
      <c r="R524" s="107">
        <v>40</v>
      </c>
      <c r="S524" s="107" t="s">
        <v>262</v>
      </c>
      <c r="T524" s="121"/>
      <c r="U524" s="116"/>
      <c r="V524" s="107" t="s">
        <v>262</v>
      </c>
      <c r="W524" s="116"/>
      <c r="X524" s="107" t="s">
        <v>269</v>
      </c>
      <c r="Y524" s="107" t="s">
        <v>262</v>
      </c>
      <c r="Z524" s="107" t="s">
        <v>32</v>
      </c>
      <c r="AA524" s="107" t="s">
        <v>35</v>
      </c>
      <c r="AB524" s="107"/>
      <c r="AC524" s="107"/>
      <c r="AD524" s="107"/>
      <c r="AE524" s="107"/>
      <c r="AF524" s="107" t="s">
        <v>262</v>
      </c>
      <c r="AG524" s="107"/>
      <c r="AH524" s="107" t="s">
        <v>262</v>
      </c>
      <c r="AI524" s="107" t="s">
        <v>262</v>
      </c>
      <c r="AJ524" s="107" t="s">
        <v>262</v>
      </c>
      <c r="AK524" s="107" t="s">
        <v>262</v>
      </c>
      <c r="AL524" s="107" t="s">
        <v>262</v>
      </c>
      <c r="AM524" s="107"/>
      <c r="AN524" s="107"/>
      <c r="AO524" s="107"/>
      <c r="AP524" s="107"/>
      <c r="AQ524" s="107"/>
      <c r="AR524" s="107" t="s">
        <v>262</v>
      </c>
      <c r="AS524" s="107"/>
      <c r="AT524" s="107"/>
      <c r="AU524" s="107"/>
      <c r="AV524" s="107" t="s">
        <v>262</v>
      </c>
    </row>
    <row r="525" spans="1:48" s="104" customFormat="1" ht="15.75" x14ac:dyDescent="0.25">
      <c r="A525" s="80">
        <v>2024</v>
      </c>
      <c r="B525" s="125">
        <v>9</v>
      </c>
      <c r="C525" s="107" t="s">
        <v>236</v>
      </c>
      <c r="D525" s="117" t="s">
        <v>237</v>
      </c>
      <c r="E525" s="125">
        <v>142820</v>
      </c>
      <c r="F525" s="125">
        <v>60492642500</v>
      </c>
      <c r="G525" s="125">
        <v>559594</v>
      </c>
      <c r="H525" s="120" t="s">
        <v>371</v>
      </c>
      <c r="I525" s="120" t="s">
        <v>173</v>
      </c>
      <c r="J525" s="107">
        <v>7</v>
      </c>
      <c r="K525" s="123">
        <v>70209</v>
      </c>
      <c r="L525" s="123">
        <v>104086</v>
      </c>
      <c r="M525" s="122">
        <f t="shared" si="18"/>
        <v>33.754326923076924</v>
      </c>
      <c r="N525" s="122">
        <f t="shared" si="19"/>
        <v>50.041346153846156</v>
      </c>
      <c r="O525" s="122"/>
      <c r="P525" s="122"/>
      <c r="Q525" s="107">
        <v>11</v>
      </c>
      <c r="R525" s="107">
        <v>40</v>
      </c>
      <c r="S525" s="107" t="s">
        <v>262</v>
      </c>
      <c r="T525" s="121" t="s">
        <v>29</v>
      </c>
      <c r="U525" s="116"/>
      <c r="V525" s="107" t="s">
        <v>262</v>
      </c>
      <c r="W525" s="116"/>
      <c r="X525" s="107" t="s">
        <v>269</v>
      </c>
      <c r="Y525" s="107" t="s">
        <v>262</v>
      </c>
      <c r="Z525" s="107" t="s">
        <v>32</v>
      </c>
      <c r="AA525" s="107" t="s">
        <v>35</v>
      </c>
      <c r="AB525" s="107"/>
      <c r="AC525" s="107"/>
      <c r="AD525" s="107"/>
      <c r="AE525" s="107"/>
      <c r="AF525" s="107" t="s">
        <v>262</v>
      </c>
      <c r="AG525" s="107" t="s">
        <v>262</v>
      </c>
      <c r="AH525" s="107"/>
      <c r="AI525" s="107" t="s">
        <v>262</v>
      </c>
      <c r="AJ525" s="107" t="s">
        <v>262</v>
      </c>
      <c r="AK525" s="107"/>
      <c r="AL525" s="107" t="s">
        <v>262</v>
      </c>
      <c r="AM525" s="107"/>
      <c r="AN525" s="107"/>
      <c r="AO525" s="107"/>
      <c r="AP525" s="107"/>
      <c r="AQ525" s="107"/>
      <c r="AR525" s="107" t="s">
        <v>262</v>
      </c>
      <c r="AS525" s="107"/>
      <c r="AT525" s="107"/>
      <c r="AU525" s="107"/>
      <c r="AV525" s="107" t="s">
        <v>262</v>
      </c>
    </row>
    <row r="526" spans="1:48" s="104" customFormat="1" ht="15.75" x14ac:dyDescent="0.25">
      <c r="A526" s="80">
        <v>2024</v>
      </c>
      <c r="B526" s="125">
        <v>9</v>
      </c>
      <c r="C526" s="107" t="s">
        <v>236</v>
      </c>
      <c r="D526" s="117" t="s">
        <v>237</v>
      </c>
      <c r="E526" s="125">
        <v>142820</v>
      </c>
      <c r="F526" s="125">
        <v>60492642500</v>
      </c>
      <c r="G526" s="125">
        <v>559594</v>
      </c>
      <c r="H526" s="120" t="s">
        <v>238</v>
      </c>
      <c r="I526" s="120" t="s">
        <v>173</v>
      </c>
      <c r="J526" s="107">
        <v>6</v>
      </c>
      <c r="K526" s="123">
        <v>65056</v>
      </c>
      <c r="L526" s="123">
        <v>96254</v>
      </c>
      <c r="M526" s="122">
        <f t="shared" si="18"/>
        <v>31.276923076923076</v>
      </c>
      <c r="N526" s="122">
        <f t="shared" si="19"/>
        <v>46.275961538461537</v>
      </c>
      <c r="O526" s="122"/>
      <c r="P526" s="122"/>
      <c r="Q526" s="107">
        <v>11</v>
      </c>
      <c r="R526" s="107">
        <v>40</v>
      </c>
      <c r="S526" s="107" t="s">
        <v>262</v>
      </c>
      <c r="T526" s="121" t="s">
        <v>29</v>
      </c>
      <c r="U526" s="116"/>
      <c r="V526" s="107" t="s">
        <v>262</v>
      </c>
      <c r="W526" s="116"/>
      <c r="X526" s="107" t="s">
        <v>269</v>
      </c>
      <c r="Y526" s="107" t="s">
        <v>262</v>
      </c>
      <c r="Z526" s="107" t="s">
        <v>32</v>
      </c>
      <c r="AA526" s="107" t="s">
        <v>35</v>
      </c>
      <c r="AB526" s="107"/>
      <c r="AC526" s="107"/>
      <c r="AD526" s="107"/>
      <c r="AE526" s="107"/>
      <c r="AF526" s="107" t="s">
        <v>262</v>
      </c>
      <c r="AG526" s="107" t="s">
        <v>262</v>
      </c>
      <c r="AH526" s="107"/>
      <c r="AI526" s="107" t="s">
        <v>262</v>
      </c>
      <c r="AJ526" s="107" t="s">
        <v>262</v>
      </c>
      <c r="AK526" s="107"/>
      <c r="AL526" s="107" t="s">
        <v>262</v>
      </c>
      <c r="AM526" s="107"/>
      <c r="AN526" s="107"/>
      <c r="AO526" s="107"/>
      <c r="AP526" s="107"/>
      <c r="AQ526" s="107"/>
      <c r="AR526" s="107" t="s">
        <v>262</v>
      </c>
      <c r="AS526" s="107"/>
      <c r="AT526" s="107"/>
      <c r="AU526" s="107"/>
      <c r="AV526" s="107" t="s">
        <v>262</v>
      </c>
    </row>
    <row r="527" spans="1:48" s="104" customFormat="1" ht="15.75" x14ac:dyDescent="0.25">
      <c r="A527" s="80">
        <v>2024</v>
      </c>
      <c r="B527" s="125">
        <v>9</v>
      </c>
      <c r="C527" s="107" t="s">
        <v>236</v>
      </c>
      <c r="D527" s="117" t="s">
        <v>237</v>
      </c>
      <c r="E527" s="125">
        <v>142820</v>
      </c>
      <c r="F527" s="125">
        <v>60492642500</v>
      </c>
      <c r="G527" s="125">
        <v>559594</v>
      </c>
      <c r="H527" s="120" t="s">
        <v>239</v>
      </c>
      <c r="I527" s="120" t="s">
        <v>173</v>
      </c>
      <c r="J527" s="107">
        <v>2</v>
      </c>
      <c r="K527" s="123">
        <v>48469</v>
      </c>
      <c r="L527" s="123">
        <v>71130</v>
      </c>
      <c r="M527" s="122">
        <f t="shared" si="18"/>
        <v>23.302403846153847</v>
      </c>
      <c r="N527" s="122">
        <f t="shared" si="19"/>
        <v>34.197115384615387</v>
      </c>
      <c r="O527" s="122"/>
      <c r="P527" s="122"/>
      <c r="Q527" s="107">
        <v>11</v>
      </c>
      <c r="R527" s="107">
        <v>40</v>
      </c>
      <c r="S527" s="107" t="s">
        <v>262</v>
      </c>
      <c r="T527" s="121" t="s">
        <v>38</v>
      </c>
      <c r="U527" s="107"/>
      <c r="V527" s="107"/>
      <c r="W527" s="107"/>
      <c r="X527" s="107" t="s">
        <v>38</v>
      </c>
      <c r="Y527" s="107" t="s">
        <v>262</v>
      </c>
      <c r="Z527" s="107" t="s">
        <v>32</v>
      </c>
      <c r="AA527" s="107" t="s">
        <v>35</v>
      </c>
      <c r="AB527" s="107"/>
      <c r="AC527" s="107" t="s">
        <v>262</v>
      </c>
      <c r="AD527" s="107"/>
      <c r="AE527" s="107"/>
      <c r="AF527" s="107"/>
      <c r="AG527" s="107" t="s">
        <v>38</v>
      </c>
      <c r="AH527" s="107"/>
      <c r="AI527" s="107"/>
      <c r="AJ527" s="107"/>
      <c r="AK527" s="107"/>
      <c r="AL527" s="107" t="s">
        <v>262</v>
      </c>
      <c r="AM527" s="107"/>
      <c r="AN527" s="107"/>
      <c r="AO527" s="107" t="s">
        <v>262</v>
      </c>
      <c r="AP527" s="107" t="s">
        <v>262</v>
      </c>
      <c r="AQ527" s="107" t="s">
        <v>262</v>
      </c>
      <c r="AR527" s="107" t="s">
        <v>262</v>
      </c>
      <c r="AS527" s="107" t="s">
        <v>262</v>
      </c>
      <c r="AT527" s="107" t="s">
        <v>262</v>
      </c>
      <c r="AU527" s="107" t="s">
        <v>262</v>
      </c>
      <c r="AV527" s="107" t="s">
        <v>262</v>
      </c>
    </row>
    <row r="528" spans="1:48" s="104" customFormat="1" ht="15.75" x14ac:dyDescent="0.25">
      <c r="A528" s="80">
        <v>2024</v>
      </c>
      <c r="B528" s="125">
        <v>9</v>
      </c>
      <c r="C528" s="107" t="s">
        <v>236</v>
      </c>
      <c r="D528" s="117" t="s">
        <v>237</v>
      </c>
      <c r="E528" s="125">
        <v>142820</v>
      </c>
      <c r="F528" s="125">
        <v>60492642500</v>
      </c>
      <c r="G528" s="125">
        <v>559594</v>
      </c>
      <c r="H528" s="120" t="s">
        <v>240</v>
      </c>
      <c r="I528" s="120" t="s">
        <v>173</v>
      </c>
      <c r="J528" s="107">
        <v>4</v>
      </c>
      <c r="K528" s="123">
        <v>54915</v>
      </c>
      <c r="L528" s="123">
        <v>81255</v>
      </c>
      <c r="M528" s="122">
        <f t="shared" si="18"/>
        <v>26.401442307692307</v>
      </c>
      <c r="N528" s="122">
        <f t="shared" si="19"/>
        <v>39.064903846153847</v>
      </c>
      <c r="O528" s="122"/>
      <c r="P528" s="122"/>
      <c r="Q528" s="107">
        <v>10</v>
      </c>
      <c r="R528" s="107">
        <v>40</v>
      </c>
      <c r="S528" s="107"/>
      <c r="T528" s="121"/>
      <c r="U528" s="107"/>
      <c r="V528" s="107"/>
      <c r="W528" s="107"/>
      <c r="X528" s="107"/>
      <c r="Y528" s="107" t="s">
        <v>262</v>
      </c>
      <c r="Z528" s="107" t="s">
        <v>32</v>
      </c>
      <c r="AA528" s="107" t="s">
        <v>35</v>
      </c>
      <c r="AB528" s="107"/>
      <c r="AC528" s="107" t="s">
        <v>262</v>
      </c>
      <c r="AD528" s="107"/>
      <c r="AE528" s="107"/>
      <c r="AF528" s="107"/>
      <c r="AG528" s="107"/>
      <c r="AH528" s="107"/>
      <c r="AI528" s="107"/>
      <c r="AJ528" s="107"/>
      <c r="AK528" s="107"/>
      <c r="AL528" s="107"/>
      <c r="AM528" s="107"/>
      <c r="AN528" s="107"/>
      <c r="AO528" s="107"/>
      <c r="AP528" s="107"/>
      <c r="AQ528" s="107"/>
      <c r="AR528" s="107"/>
      <c r="AS528" s="107"/>
      <c r="AT528" s="107"/>
      <c r="AU528" s="107" t="s">
        <v>262</v>
      </c>
      <c r="AV528" s="107"/>
    </row>
    <row r="529" spans="1:289" s="104" customFormat="1" ht="15.75" x14ac:dyDescent="0.25">
      <c r="A529" s="80">
        <v>2024</v>
      </c>
      <c r="B529" s="125">
        <v>9</v>
      </c>
      <c r="C529" s="107" t="s">
        <v>236</v>
      </c>
      <c r="D529" s="117" t="s">
        <v>237</v>
      </c>
      <c r="E529" s="125">
        <v>142820</v>
      </c>
      <c r="F529" s="125">
        <v>60492642500</v>
      </c>
      <c r="G529" s="125">
        <v>559594</v>
      </c>
      <c r="H529" s="120" t="s">
        <v>241</v>
      </c>
      <c r="I529" s="120" t="s">
        <v>176</v>
      </c>
      <c r="J529" s="107">
        <v>3</v>
      </c>
      <c r="K529" s="123">
        <v>50888</v>
      </c>
      <c r="L529" s="123">
        <v>75326</v>
      </c>
      <c r="M529" s="122">
        <f t="shared" si="18"/>
        <v>24.465384615384615</v>
      </c>
      <c r="N529" s="122">
        <f t="shared" si="19"/>
        <v>36.214423076923076</v>
      </c>
      <c r="O529" s="122"/>
      <c r="P529" s="122"/>
      <c r="Q529" s="107">
        <v>10</v>
      </c>
      <c r="R529" s="107">
        <v>40</v>
      </c>
      <c r="S529" s="107"/>
      <c r="T529" s="121"/>
      <c r="U529" s="107"/>
      <c r="V529" s="107" t="s">
        <v>261</v>
      </c>
      <c r="W529" s="107"/>
      <c r="X529" s="107"/>
      <c r="Y529" s="107" t="s">
        <v>262</v>
      </c>
      <c r="Z529" s="107" t="s">
        <v>32</v>
      </c>
      <c r="AA529" s="107" t="s">
        <v>35</v>
      </c>
      <c r="AB529" s="107"/>
      <c r="AC529" s="107"/>
      <c r="AD529" s="107"/>
      <c r="AE529" s="107"/>
      <c r="AF529" s="107"/>
      <c r="AG529" s="107"/>
      <c r="AH529" s="107"/>
      <c r="AI529" s="107"/>
      <c r="AJ529" s="107"/>
      <c r="AK529" s="107"/>
      <c r="AL529" s="107"/>
      <c r="AM529" s="107"/>
      <c r="AN529" s="107"/>
      <c r="AO529" s="107"/>
      <c r="AP529" s="107"/>
      <c r="AQ529" s="107"/>
      <c r="AR529" s="107" t="s">
        <v>262</v>
      </c>
      <c r="AS529" s="107"/>
      <c r="AT529" s="107"/>
      <c r="AU529" s="107" t="s">
        <v>262</v>
      </c>
      <c r="AV529" s="107"/>
    </row>
    <row r="530" spans="1:289" s="104" customFormat="1" ht="15.75" x14ac:dyDescent="0.25">
      <c r="A530" s="80">
        <v>2024</v>
      </c>
      <c r="B530" s="125">
        <v>9</v>
      </c>
      <c r="C530" s="107" t="s">
        <v>236</v>
      </c>
      <c r="D530" s="117" t="s">
        <v>237</v>
      </c>
      <c r="E530" s="125">
        <v>142820</v>
      </c>
      <c r="F530" s="125">
        <v>60492642500</v>
      </c>
      <c r="G530" s="125">
        <v>559594</v>
      </c>
      <c r="H530" s="120" t="s">
        <v>395</v>
      </c>
      <c r="I530" s="120" t="s">
        <v>176</v>
      </c>
      <c r="J530" s="107">
        <v>1</v>
      </c>
      <c r="K530" s="123">
        <v>48561</v>
      </c>
      <c r="L530" s="123">
        <v>79316</v>
      </c>
      <c r="M530" s="122">
        <f t="shared" si="18"/>
        <v>23.346634615384616</v>
      </c>
      <c r="N530" s="122">
        <f t="shared" si="19"/>
        <v>38.132692307692309</v>
      </c>
      <c r="O530" s="122"/>
      <c r="P530" s="122"/>
      <c r="Q530" s="124" t="s">
        <v>356</v>
      </c>
      <c r="R530" s="124">
        <v>40</v>
      </c>
      <c r="S530" s="124" t="s">
        <v>55</v>
      </c>
      <c r="T530" s="152" t="s">
        <v>27</v>
      </c>
      <c r="U530" s="124" t="s">
        <v>56</v>
      </c>
      <c r="V530" s="124" t="s">
        <v>55</v>
      </c>
      <c r="W530" s="124" t="s">
        <v>55</v>
      </c>
      <c r="X530" s="124" t="s">
        <v>31</v>
      </c>
      <c r="Y530" s="124" t="s">
        <v>55</v>
      </c>
      <c r="Z530" s="124" t="s">
        <v>38</v>
      </c>
      <c r="AA530" s="124" t="s">
        <v>35</v>
      </c>
      <c r="AB530" s="124" t="s">
        <v>55</v>
      </c>
      <c r="AC530" s="124" t="s">
        <v>56</v>
      </c>
      <c r="AD530" s="124" t="s">
        <v>55</v>
      </c>
      <c r="AE530" s="124" t="s">
        <v>55</v>
      </c>
      <c r="AF530" s="124" t="s">
        <v>55</v>
      </c>
      <c r="AG530" s="124" t="s">
        <v>55</v>
      </c>
      <c r="AH530" s="124" t="s">
        <v>55</v>
      </c>
      <c r="AI530" s="124" t="s">
        <v>55</v>
      </c>
      <c r="AJ530" s="124" t="s">
        <v>55</v>
      </c>
      <c r="AK530" s="124" t="s">
        <v>55</v>
      </c>
      <c r="AL530" s="124" t="s">
        <v>55</v>
      </c>
      <c r="AM530" s="124" t="s">
        <v>55</v>
      </c>
      <c r="AN530" s="124" t="s">
        <v>55</v>
      </c>
      <c r="AO530" s="124" t="s">
        <v>56</v>
      </c>
      <c r="AP530" s="124" t="s">
        <v>56</v>
      </c>
      <c r="AQ530" s="124" t="s">
        <v>56</v>
      </c>
      <c r="AR530" s="124" t="s">
        <v>55</v>
      </c>
      <c r="AS530" s="124" t="s">
        <v>56</v>
      </c>
      <c r="AT530" s="124" t="s">
        <v>55</v>
      </c>
      <c r="AU530" s="124" t="s">
        <v>55</v>
      </c>
      <c r="AV530" s="124" t="s">
        <v>55</v>
      </c>
      <c r="AW530" s="108"/>
      <c r="AX530" s="108"/>
      <c r="AY530" s="108"/>
      <c r="AZ530" s="108"/>
      <c r="BA530" s="108"/>
      <c r="BB530" s="108"/>
      <c r="BC530" s="108"/>
      <c r="BD530" s="108"/>
      <c r="BE530" s="108"/>
      <c r="BF530" s="108"/>
      <c r="BG530" s="108"/>
      <c r="BH530" s="108"/>
      <c r="BI530" s="108"/>
      <c r="BJ530" s="108"/>
      <c r="BK530" s="108"/>
      <c r="BL530" s="108"/>
      <c r="BM530" s="108"/>
      <c r="BN530" s="108"/>
      <c r="BO530" s="108"/>
      <c r="BP530" s="108"/>
      <c r="BQ530" s="108"/>
      <c r="BR530" s="108"/>
      <c r="BS530" s="108"/>
      <c r="BT530" s="108"/>
      <c r="BU530" s="108"/>
      <c r="BV530" s="108"/>
      <c r="BW530" s="108"/>
      <c r="BX530" s="108"/>
      <c r="BY530" s="108"/>
      <c r="BZ530" s="108"/>
      <c r="CA530" s="108"/>
      <c r="CB530" s="108"/>
      <c r="CC530" s="108"/>
      <c r="CD530" s="108"/>
      <c r="CE530" s="108"/>
      <c r="CF530" s="108"/>
      <c r="CG530" s="108"/>
      <c r="CH530" s="108"/>
      <c r="CI530" s="108"/>
      <c r="CJ530" s="108"/>
      <c r="CK530" s="108"/>
      <c r="CL530" s="108"/>
      <c r="CM530" s="108"/>
      <c r="CN530" s="108"/>
      <c r="CO530" s="108"/>
      <c r="CP530" s="108"/>
      <c r="CQ530" s="108"/>
      <c r="CR530" s="108"/>
      <c r="CS530" s="108"/>
      <c r="CT530" s="108"/>
      <c r="CU530" s="108"/>
      <c r="CV530" s="108"/>
      <c r="CW530" s="108"/>
      <c r="CX530" s="108"/>
      <c r="CY530" s="108"/>
      <c r="CZ530" s="108"/>
      <c r="DA530" s="108"/>
      <c r="DB530" s="108"/>
      <c r="DC530" s="108"/>
      <c r="DD530" s="108"/>
      <c r="DE530" s="108"/>
      <c r="DF530" s="108"/>
      <c r="DG530" s="108"/>
      <c r="DH530" s="108"/>
      <c r="DI530" s="108"/>
      <c r="DJ530" s="108"/>
      <c r="DK530" s="108"/>
      <c r="DL530" s="108"/>
      <c r="DM530" s="108"/>
      <c r="DN530" s="108"/>
      <c r="DO530" s="108"/>
      <c r="DP530" s="108"/>
      <c r="DQ530" s="108"/>
      <c r="DR530" s="108"/>
      <c r="DS530" s="108"/>
      <c r="DT530" s="108"/>
      <c r="DU530" s="108"/>
      <c r="DV530" s="108"/>
      <c r="DW530" s="108"/>
      <c r="DX530" s="108"/>
      <c r="DY530" s="108"/>
      <c r="DZ530" s="108"/>
      <c r="EA530" s="108"/>
      <c r="EB530" s="108"/>
      <c r="EC530" s="108"/>
      <c r="ED530" s="108"/>
      <c r="EE530" s="108"/>
      <c r="EF530" s="108"/>
      <c r="EG530" s="108"/>
      <c r="EH530" s="108"/>
      <c r="EI530" s="108"/>
      <c r="EJ530" s="108"/>
      <c r="EK530" s="108"/>
      <c r="EL530" s="108"/>
      <c r="EM530" s="108"/>
      <c r="EN530" s="108"/>
      <c r="EO530" s="108"/>
      <c r="EP530" s="108"/>
      <c r="EQ530" s="108"/>
      <c r="ER530" s="108"/>
      <c r="ES530" s="108"/>
      <c r="ET530" s="108"/>
      <c r="EU530" s="108"/>
      <c r="EV530" s="108"/>
      <c r="EW530" s="108"/>
      <c r="EX530" s="108"/>
      <c r="EY530" s="108"/>
      <c r="EZ530" s="108"/>
      <c r="FA530" s="108"/>
      <c r="FB530" s="108"/>
      <c r="FC530" s="108"/>
      <c r="FD530" s="108"/>
      <c r="FE530" s="108"/>
      <c r="FF530" s="108"/>
      <c r="FG530" s="108"/>
      <c r="FH530" s="108"/>
      <c r="FI530" s="108"/>
      <c r="FJ530" s="108"/>
      <c r="FK530" s="108"/>
      <c r="FL530" s="108"/>
      <c r="FM530" s="108"/>
      <c r="FN530" s="108"/>
      <c r="FO530" s="108"/>
      <c r="FP530" s="108"/>
      <c r="FQ530" s="108"/>
      <c r="FR530" s="108"/>
      <c r="FS530" s="108"/>
      <c r="FT530" s="108"/>
      <c r="FU530" s="108"/>
      <c r="FV530" s="108"/>
      <c r="FW530" s="108"/>
      <c r="FX530" s="108"/>
      <c r="FY530" s="108"/>
      <c r="FZ530" s="108"/>
      <c r="GA530" s="108"/>
      <c r="GB530" s="108"/>
      <c r="GC530" s="108"/>
      <c r="GD530" s="108"/>
      <c r="GE530" s="108"/>
      <c r="GF530" s="108"/>
      <c r="GG530" s="108"/>
      <c r="GH530" s="108"/>
      <c r="GI530" s="108"/>
      <c r="GJ530" s="108"/>
      <c r="GK530" s="108"/>
      <c r="GL530" s="108"/>
      <c r="GM530" s="108"/>
      <c r="GN530" s="108"/>
      <c r="GO530" s="108"/>
      <c r="GP530" s="108"/>
      <c r="GQ530" s="108"/>
      <c r="GR530" s="108"/>
      <c r="GS530" s="108"/>
      <c r="GT530" s="108"/>
      <c r="GU530" s="108"/>
      <c r="GV530" s="108"/>
      <c r="GW530" s="108"/>
      <c r="GX530" s="108"/>
      <c r="GY530" s="108"/>
      <c r="GZ530" s="108"/>
      <c r="HA530" s="108"/>
      <c r="HB530" s="108"/>
      <c r="HC530" s="108"/>
      <c r="HD530" s="108"/>
      <c r="HE530" s="108"/>
      <c r="HF530" s="108"/>
      <c r="HG530" s="108"/>
      <c r="HH530" s="108"/>
      <c r="HI530" s="108"/>
      <c r="HJ530" s="108"/>
      <c r="HK530" s="108"/>
      <c r="HL530" s="108"/>
      <c r="HM530" s="108"/>
      <c r="HN530" s="108"/>
      <c r="HO530" s="108"/>
      <c r="HP530" s="108"/>
      <c r="HQ530" s="108"/>
      <c r="HR530" s="108"/>
      <c r="HS530" s="108"/>
      <c r="HT530" s="108"/>
      <c r="HU530" s="108"/>
      <c r="HV530" s="108"/>
      <c r="HW530" s="108"/>
      <c r="HX530" s="108"/>
      <c r="HY530" s="108"/>
      <c r="HZ530" s="108"/>
      <c r="IA530" s="108"/>
      <c r="IB530" s="108"/>
      <c r="IC530" s="108"/>
      <c r="ID530" s="108"/>
      <c r="IE530" s="108"/>
      <c r="IF530" s="108"/>
      <c r="IG530" s="108"/>
      <c r="IH530" s="108"/>
      <c r="II530" s="108"/>
      <c r="IJ530" s="108"/>
      <c r="IK530" s="108"/>
      <c r="IL530" s="108"/>
      <c r="IM530" s="108"/>
      <c r="IN530" s="108"/>
      <c r="IO530" s="108"/>
      <c r="IP530" s="108"/>
      <c r="IQ530" s="108"/>
      <c r="IR530" s="108"/>
      <c r="IS530" s="108"/>
      <c r="IT530" s="108"/>
      <c r="IU530" s="108"/>
      <c r="IV530" s="108"/>
      <c r="IW530" s="108"/>
      <c r="IX530" s="108"/>
      <c r="IY530" s="108"/>
      <c r="IZ530" s="108"/>
      <c r="JA530" s="108"/>
      <c r="JB530" s="108"/>
      <c r="JC530" s="108"/>
      <c r="JD530" s="108"/>
      <c r="JE530" s="108"/>
      <c r="JF530" s="108"/>
      <c r="JG530" s="108"/>
      <c r="JH530" s="108"/>
      <c r="JI530" s="108"/>
      <c r="JJ530" s="108"/>
      <c r="JK530" s="108"/>
      <c r="JL530" s="108"/>
      <c r="JM530" s="108"/>
      <c r="JN530" s="108"/>
      <c r="JO530" s="108"/>
      <c r="JP530" s="108"/>
      <c r="JQ530" s="108"/>
      <c r="JR530" s="108"/>
      <c r="JS530" s="108"/>
      <c r="JT530" s="108"/>
      <c r="JU530" s="108"/>
      <c r="JV530" s="108"/>
      <c r="JW530" s="108"/>
      <c r="JX530" s="108"/>
      <c r="JY530" s="108"/>
      <c r="JZ530" s="108"/>
      <c r="KA530" s="108"/>
      <c r="KB530" s="108"/>
      <c r="KC530" s="108"/>
    </row>
    <row r="531" spans="1:289" x14ac:dyDescent="0.25">
      <c r="A531" s="80">
        <v>2024</v>
      </c>
      <c r="B531" s="26">
        <v>9</v>
      </c>
      <c r="C531" s="26" t="s">
        <v>223</v>
      </c>
      <c r="D531" s="54" t="s">
        <v>129</v>
      </c>
      <c r="E531" s="55">
        <v>60146</v>
      </c>
      <c r="F531" s="55">
        <v>29658546600</v>
      </c>
      <c r="G531" s="55">
        <v>154479</v>
      </c>
      <c r="H531" s="54" t="s">
        <v>0</v>
      </c>
      <c r="I531" s="54" t="s">
        <v>177</v>
      </c>
      <c r="J531" s="26">
        <v>1</v>
      </c>
      <c r="K531" s="56">
        <v>113719</v>
      </c>
      <c r="L531" s="57">
        <v>177685</v>
      </c>
      <c r="M531" s="58">
        <f t="shared" ref="M531:M539" si="20">K531/2080</f>
        <v>54.67259615384615</v>
      </c>
      <c r="N531" s="58">
        <f t="shared" ref="N531:N539" si="21">L531/2080</f>
        <v>85.425480769230774</v>
      </c>
      <c r="O531" s="24"/>
      <c r="P531" s="24"/>
      <c r="Q531" s="26" t="s">
        <v>356</v>
      </c>
      <c r="R531" s="26">
        <v>40</v>
      </c>
      <c r="S531" s="26" t="s">
        <v>55</v>
      </c>
      <c r="T531" s="59" t="s">
        <v>28</v>
      </c>
      <c r="U531" s="26" t="s">
        <v>56</v>
      </c>
      <c r="V531" s="26" t="s">
        <v>55</v>
      </c>
      <c r="W531" s="26" t="s">
        <v>55</v>
      </c>
      <c r="X531" s="26"/>
      <c r="Y531" s="26" t="s">
        <v>55</v>
      </c>
      <c r="Z531" s="26" t="s">
        <v>32</v>
      </c>
      <c r="AA531" s="26" t="s">
        <v>35</v>
      </c>
      <c r="AB531" s="26" t="s">
        <v>56</v>
      </c>
      <c r="AC531" s="26" t="s">
        <v>56</v>
      </c>
      <c r="AD531" s="26" t="s">
        <v>56</v>
      </c>
      <c r="AE531" s="26" t="s">
        <v>55</v>
      </c>
      <c r="AF531" s="26" t="s">
        <v>55</v>
      </c>
      <c r="AG531" s="26" t="s">
        <v>55</v>
      </c>
      <c r="AH531" s="26" t="s">
        <v>56</v>
      </c>
      <c r="AI531" s="26" t="s">
        <v>55</v>
      </c>
      <c r="AJ531" s="26" t="s">
        <v>55</v>
      </c>
      <c r="AK531" s="26" t="s">
        <v>56</v>
      </c>
      <c r="AL531" s="26" t="s">
        <v>56</v>
      </c>
      <c r="AM531" s="26" t="s">
        <v>55</v>
      </c>
      <c r="AN531" s="26" t="s">
        <v>56</v>
      </c>
      <c r="AO531" s="26" t="s">
        <v>56</v>
      </c>
      <c r="AP531" s="26" t="s">
        <v>56</v>
      </c>
      <c r="AQ531" s="26" t="s">
        <v>56</v>
      </c>
      <c r="AR531" s="26" t="s">
        <v>55</v>
      </c>
      <c r="AS531" s="26" t="s">
        <v>56</v>
      </c>
      <c r="AT531" s="26" t="s">
        <v>56</v>
      </c>
      <c r="AU531" s="26" t="s">
        <v>55</v>
      </c>
      <c r="AV531" s="26" t="s">
        <v>56</v>
      </c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  <c r="FX531" s="2"/>
      <c r="FY531" s="2"/>
      <c r="FZ531" s="2"/>
      <c r="GA531" s="2"/>
      <c r="GB531" s="2"/>
      <c r="GC531" s="2"/>
      <c r="GD531" s="2"/>
      <c r="GE531" s="2"/>
      <c r="GF531" s="2"/>
      <c r="GG531" s="2"/>
      <c r="GH531" s="2"/>
      <c r="GI531" s="2"/>
      <c r="GJ531" s="2"/>
      <c r="GK531" s="2"/>
      <c r="GL531" s="2"/>
      <c r="GM531" s="2"/>
      <c r="GN531" s="2"/>
      <c r="GO531" s="2"/>
      <c r="GP531" s="2"/>
      <c r="GQ531" s="2"/>
      <c r="GR531" s="2"/>
      <c r="GS531" s="2"/>
      <c r="GT531" s="2"/>
      <c r="GU531" s="2"/>
      <c r="GV531" s="2"/>
      <c r="GW531" s="2"/>
      <c r="GX531" s="2"/>
      <c r="GY531" s="2"/>
      <c r="GZ531" s="2"/>
      <c r="HA531" s="2"/>
      <c r="HB531" s="2"/>
      <c r="HC531" s="2"/>
      <c r="HD531" s="2"/>
      <c r="HE531" s="2"/>
      <c r="HF531" s="2"/>
      <c r="HG531" s="2"/>
      <c r="HH531" s="2"/>
      <c r="HI531" s="2"/>
      <c r="HJ531" s="2"/>
      <c r="HK531" s="2"/>
      <c r="HL531" s="2"/>
      <c r="HM531" s="2"/>
      <c r="HN531" s="2"/>
      <c r="HO531" s="2"/>
      <c r="HP531" s="2"/>
      <c r="HQ531" s="2"/>
      <c r="HR531" s="2"/>
      <c r="HS531" s="2"/>
      <c r="HT531" s="2"/>
      <c r="HU531" s="2"/>
      <c r="HV531" s="2"/>
      <c r="HW531" s="2"/>
      <c r="HX531" s="2"/>
      <c r="HY531" s="2"/>
      <c r="HZ531" s="2"/>
      <c r="IA531" s="2"/>
      <c r="IB531" s="2"/>
      <c r="IC531" s="2"/>
      <c r="ID531" s="2"/>
      <c r="IE531" s="2"/>
      <c r="IF531" s="2"/>
      <c r="IG531" s="2"/>
      <c r="IH531" s="2"/>
      <c r="II531" s="2"/>
      <c r="IJ531" s="2"/>
      <c r="IK531" s="2"/>
      <c r="IL531" s="2"/>
      <c r="IM531" s="2"/>
      <c r="IN531" s="2"/>
      <c r="IO531" s="2"/>
      <c r="IP531" s="2"/>
      <c r="IQ531" s="2"/>
      <c r="IR531" s="2"/>
      <c r="IS531" s="2"/>
      <c r="IT531" s="2"/>
      <c r="IU531" s="2"/>
      <c r="IV531" s="2"/>
      <c r="IW531" s="2"/>
      <c r="IX531" s="2"/>
      <c r="IY531" s="2"/>
      <c r="IZ531" s="2"/>
      <c r="JA531" s="2"/>
      <c r="JB531" s="2"/>
      <c r="JC531" s="2"/>
      <c r="JD531" s="2"/>
      <c r="JE531" s="2"/>
      <c r="JF531" s="2"/>
      <c r="JG531" s="2"/>
      <c r="JH531" s="2"/>
      <c r="JI531" s="2"/>
      <c r="JJ531" s="2"/>
      <c r="JK531" s="2"/>
      <c r="JL531" s="2"/>
      <c r="JM531" s="2"/>
      <c r="JN531" s="2"/>
      <c r="JO531" s="2"/>
      <c r="JP531" s="2"/>
      <c r="JQ531" s="2"/>
      <c r="JR531" s="2"/>
      <c r="JS531" s="2"/>
      <c r="JT531" s="2"/>
      <c r="JU531" s="2"/>
      <c r="JV531" s="2"/>
      <c r="JW531" s="2"/>
      <c r="JX531" s="2"/>
      <c r="JY531" s="2"/>
      <c r="JZ531" s="2"/>
      <c r="KA531" s="2"/>
      <c r="KB531" s="2"/>
      <c r="KC531" s="2"/>
    </row>
    <row r="532" spans="1:289" x14ac:dyDescent="0.25">
      <c r="A532" s="80">
        <v>2024</v>
      </c>
      <c r="B532" s="26">
        <v>9</v>
      </c>
      <c r="C532" s="26" t="s">
        <v>223</v>
      </c>
      <c r="D532" s="54" t="s">
        <v>129</v>
      </c>
      <c r="E532" s="55">
        <v>60146</v>
      </c>
      <c r="F532" s="55">
        <v>29658546600</v>
      </c>
      <c r="G532" s="55">
        <v>154479</v>
      </c>
      <c r="H532" s="54" t="s">
        <v>39</v>
      </c>
      <c r="I532" s="54" t="s">
        <v>177</v>
      </c>
      <c r="J532" s="26">
        <v>1</v>
      </c>
      <c r="K532" s="56">
        <v>93982</v>
      </c>
      <c r="L532" s="57">
        <v>146847</v>
      </c>
      <c r="M532" s="58">
        <f t="shared" si="20"/>
        <v>45.183653846153845</v>
      </c>
      <c r="N532" s="58">
        <f t="shared" si="21"/>
        <v>70.599519230769232</v>
      </c>
      <c r="O532" s="58"/>
      <c r="P532" s="58"/>
      <c r="Q532" s="26" t="s">
        <v>356</v>
      </c>
      <c r="R532" s="26">
        <v>40</v>
      </c>
      <c r="S532" s="26" t="s">
        <v>55</v>
      </c>
      <c r="T532" s="59" t="s">
        <v>27</v>
      </c>
      <c r="U532" s="26" t="s">
        <v>56</v>
      </c>
      <c r="V532" s="26" t="s">
        <v>55</v>
      </c>
      <c r="W532" s="26" t="s">
        <v>55</v>
      </c>
      <c r="X532" s="26" t="s">
        <v>31</v>
      </c>
      <c r="Y532" s="26" t="s">
        <v>55</v>
      </c>
      <c r="Z532" s="26" t="s">
        <v>38</v>
      </c>
      <c r="AA532" s="26" t="s">
        <v>35</v>
      </c>
      <c r="AB532" s="26" t="s">
        <v>55</v>
      </c>
      <c r="AC532" s="26" t="s">
        <v>56</v>
      </c>
      <c r="AD532" s="26" t="s">
        <v>55</v>
      </c>
      <c r="AE532" s="26" t="s">
        <v>55</v>
      </c>
      <c r="AF532" s="26" t="s">
        <v>55</v>
      </c>
      <c r="AG532" s="26" t="s">
        <v>55</v>
      </c>
      <c r="AH532" s="26" t="s">
        <v>55</v>
      </c>
      <c r="AI532" s="26" t="s">
        <v>55</v>
      </c>
      <c r="AJ532" s="26" t="s">
        <v>55</v>
      </c>
      <c r="AK532" s="26" t="s">
        <v>55</v>
      </c>
      <c r="AL532" s="26" t="s">
        <v>55</v>
      </c>
      <c r="AM532" s="26" t="s">
        <v>55</v>
      </c>
      <c r="AN532" s="26" t="s">
        <v>55</v>
      </c>
      <c r="AO532" s="26" t="s">
        <v>56</v>
      </c>
      <c r="AP532" s="26" t="s">
        <v>56</v>
      </c>
      <c r="AQ532" s="26" t="s">
        <v>56</v>
      </c>
      <c r="AR532" s="26" t="s">
        <v>55</v>
      </c>
      <c r="AS532" s="26" t="s">
        <v>56</v>
      </c>
      <c r="AT532" s="26" t="s">
        <v>55</v>
      </c>
      <c r="AU532" s="26" t="s">
        <v>55</v>
      </c>
      <c r="AV532" s="26" t="s">
        <v>55</v>
      </c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  <c r="FX532" s="2"/>
      <c r="FY532" s="2"/>
      <c r="FZ532" s="2"/>
      <c r="GA532" s="2"/>
      <c r="GB532" s="2"/>
      <c r="GC532" s="2"/>
      <c r="GD532" s="2"/>
      <c r="GE532" s="2"/>
      <c r="GF532" s="2"/>
      <c r="GG532" s="2"/>
      <c r="GH532" s="2"/>
      <c r="GI532" s="2"/>
      <c r="GJ532" s="2"/>
      <c r="GK532" s="2"/>
      <c r="GL532" s="2"/>
      <c r="GM532" s="2"/>
      <c r="GN532" s="2"/>
      <c r="GO532" s="2"/>
      <c r="GP532" s="2"/>
      <c r="GQ532" s="2"/>
      <c r="GR532" s="2"/>
      <c r="GS532" s="2"/>
      <c r="GT532" s="2"/>
      <c r="GU532" s="2"/>
      <c r="GV532" s="2"/>
      <c r="GW532" s="2"/>
      <c r="GX532" s="2"/>
      <c r="GY532" s="2"/>
      <c r="GZ532" s="2"/>
      <c r="HA532" s="2"/>
      <c r="HB532" s="2"/>
      <c r="HC532" s="2"/>
      <c r="HD532" s="2"/>
      <c r="HE532" s="2"/>
      <c r="HF532" s="2"/>
      <c r="HG532" s="2"/>
      <c r="HH532" s="2"/>
      <c r="HI532" s="2"/>
      <c r="HJ532" s="2"/>
      <c r="HK532" s="2"/>
      <c r="HL532" s="2"/>
      <c r="HM532" s="2"/>
      <c r="HN532" s="2"/>
      <c r="HO532" s="2"/>
      <c r="HP532" s="2"/>
      <c r="HQ532" s="2"/>
      <c r="HR532" s="2"/>
      <c r="HS532" s="2"/>
      <c r="HT532" s="2"/>
      <c r="HU532" s="2"/>
      <c r="HV532" s="2"/>
      <c r="HW532" s="2"/>
      <c r="HX532" s="2"/>
      <c r="HY532" s="2"/>
      <c r="HZ532" s="2"/>
      <c r="IA532" s="2"/>
      <c r="IB532" s="2"/>
      <c r="IC532" s="2"/>
      <c r="ID532" s="2"/>
      <c r="IE532" s="2"/>
      <c r="IF532" s="2"/>
      <c r="IG532" s="2"/>
      <c r="IH532" s="2"/>
      <c r="II532" s="2"/>
      <c r="IJ532" s="2"/>
      <c r="IK532" s="2"/>
      <c r="IL532" s="2"/>
      <c r="IM532" s="2"/>
      <c r="IN532" s="2"/>
      <c r="IO532" s="2"/>
      <c r="IP532" s="2"/>
      <c r="IQ532" s="2"/>
      <c r="IR532" s="2"/>
      <c r="IS532" s="2"/>
      <c r="IT532" s="2"/>
      <c r="IU532" s="2"/>
      <c r="IV532" s="2"/>
      <c r="IW532" s="2"/>
      <c r="IX532" s="2"/>
      <c r="IY532" s="2"/>
      <c r="IZ532" s="2"/>
      <c r="JA532" s="2"/>
      <c r="JB532" s="2"/>
      <c r="JC532" s="2"/>
      <c r="JD532" s="2"/>
      <c r="JE532" s="2"/>
      <c r="JF532" s="2"/>
      <c r="JG532" s="2"/>
      <c r="JH532" s="2"/>
      <c r="JI532" s="2"/>
      <c r="JJ532" s="2"/>
      <c r="JK532" s="2"/>
      <c r="JL532" s="2"/>
      <c r="JM532" s="2"/>
      <c r="JN532" s="2"/>
      <c r="JO532" s="2"/>
      <c r="JP532" s="2"/>
      <c r="JQ532" s="2"/>
      <c r="JR532" s="2"/>
      <c r="JS532" s="2"/>
      <c r="JT532" s="2"/>
      <c r="JU532" s="2"/>
      <c r="JV532" s="2"/>
      <c r="JW532" s="2"/>
      <c r="JX532" s="2"/>
      <c r="JY532" s="2"/>
      <c r="JZ532" s="2"/>
      <c r="KA532" s="2"/>
      <c r="KB532" s="2"/>
      <c r="KC532" s="2"/>
    </row>
    <row r="533" spans="1:289" x14ac:dyDescent="0.25">
      <c r="A533" s="80">
        <v>2024</v>
      </c>
      <c r="B533" s="26">
        <v>9</v>
      </c>
      <c r="C533" s="26" t="s">
        <v>223</v>
      </c>
      <c r="D533" s="54" t="s">
        <v>129</v>
      </c>
      <c r="E533" s="55">
        <v>60146</v>
      </c>
      <c r="F533" s="55">
        <v>29658546600</v>
      </c>
      <c r="G533" s="55">
        <v>154479</v>
      </c>
      <c r="H533" s="54" t="s">
        <v>130</v>
      </c>
      <c r="I533" s="54" t="s">
        <v>173</v>
      </c>
      <c r="J533" s="26">
        <v>1</v>
      </c>
      <c r="K533" s="56">
        <v>80570</v>
      </c>
      <c r="L533" s="57">
        <v>125891</v>
      </c>
      <c r="M533" s="58">
        <f t="shared" si="20"/>
        <v>38.73557692307692</v>
      </c>
      <c r="N533" s="58">
        <f t="shared" si="21"/>
        <v>60.524519230769229</v>
      </c>
      <c r="O533" s="58"/>
      <c r="P533" s="58"/>
      <c r="Q533" s="26" t="s">
        <v>356</v>
      </c>
      <c r="R533" s="26">
        <v>40</v>
      </c>
      <c r="S533" s="26" t="s">
        <v>55</v>
      </c>
      <c r="T533" s="59" t="s">
        <v>27</v>
      </c>
      <c r="U533" s="26" t="s">
        <v>56</v>
      </c>
      <c r="V533" s="26" t="s">
        <v>55</v>
      </c>
      <c r="W533" s="26" t="s">
        <v>55</v>
      </c>
      <c r="X533" s="26" t="s">
        <v>31</v>
      </c>
      <c r="Y533" s="26" t="s">
        <v>55</v>
      </c>
      <c r="Z533" s="26" t="s">
        <v>38</v>
      </c>
      <c r="AA533" s="26" t="s">
        <v>35</v>
      </c>
      <c r="AB533" s="26" t="s">
        <v>55</v>
      </c>
      <c r="AC533" s="26" t="s">
        <v>56</v>
      </c>
      <c r="AD533" s="26" t="s">
        <v>55</v>
      </c>
      <c r="AE533" s="26" t="s">
        <v>55</v>
      </c>
      <c r="AF533" s="26" t="s">
        <v>55</v>
      </c>
      <c r="AG533" s="26" t="s">
        <v>55</v>
      </c>
      <c r="AH533" s="26" t="s">
        <v>55</v>
      </c>
      <c r="AI533" s="26" t="s">
        <v>55</v>
      </c>
      <c r="AJ533" s="26" t="s">
        <v>55</v>
      </c>
      <c r="AK533" s="26" t="s">
        <v>55</v>
      </c>
      <c r="AL533" s="26" t="s">
        <v>55</v>
      </c>
      <c r="AM533" s="26" t="s">
        <v>55</v>
      </c>
      <c r="AN533" s="26" t="s">
        <v>55</v>
      </c>
      <c r="AO533" s="26" t="s">
        <v>56</v>
      </c>
      <c r="AP533" s="26" t="s">
        <v>56</v>
      </c>
      <c r="AQ533" s="26" t="s">
        <v>56</v>
      </c>
      <c r="AR533" s="26" t="s">
        <v>55</v>
      </c>
      <c r="AS533" s="26" t="s">
        <v>56</v>
      </c>
      <c r="AT533" s="26" t="s">
        <v>55</v>
      </c>
      <c r="AU533" s="26" t="s">
        <v>55</v>
      </c>
      <c r="AV533" s="26" t="s">
        <v>55</v>
      </c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  <c r="FX533" s="2"/>
      <c r="FY533" s="2"/>
      <c r="FZ533" s="2"/>
      <c r="GA533" s="2"/>
      <c r="GB533" s="2"/>
      <c r="GC533" s="2"/>
      <c r="GD533" s="2"/>
      <c r="GE533" s="2"/>
      <c r="GF533" s="2"/>
      <c r="GG533" s="2"/>
      <c r="GH533" s="2"/>
      <c r="GI533" s="2"/>
      <c r="GJ533" s="2"/>
      <c r="GK533" s="2"/>
      <c r="GL533" s="2"/>
      <c r="GM533" s="2"/>
      <c r="GN533" s="2"/>
      <c r="GO533" s="2"/>
      <c r="GP533" s="2"/>
      <c r="GQ533" s="2"/>
      <c r="GR533" s="2"/>
      <c r="GS533" s="2"/>
      <c r="GT533" s="2"/>
      <c r="GU533" s="2"/>
      <c r="GV533" s="2"/>
      <c r="GW533" s="2"/>
      <c r="GX533" s="2"/>
      <c r="GY533" s="2"/>
      <c r="GZ533" s="2"/>
      <c r="HA533" s="2"/>
      <c r="HB533" s="2"/>
      <c r="HC533" s="2"/>
      <c r="HD533" s="2"/>
      <c r="HE533" s="2"/>
      <c r="HF533" s="2"/>
      <c r="HG533" s="2"/>
      <c r="HH533" s="2"/>
      <c r="HI533" s="2"/>
      <c r="HJ533" s="2"/>
      <c r="HK533" s="2"/>
      <c r="HL533" s="2"/>
      <c r="HM533" s="2"/>
      <c r="HN533" s="2"/>
      <c r="HO533" s="2"/>
      <c r="HP533" s="2"/>
      <c r="HQ533" s="2"/>
      <c r="HR533" s="2"/>
      <c r="HS533" s="2"/>
      <c r="HT533" s="2"/>
      <c r="HU533" s="2"/>
      <c r="HV533" s="2"/>
      <c r="HW533" s="2"/>
      <c r="HX533" s="2"/>
      <c r="HY533" s="2"/>
      <c r="HZ533" s="2"/>
      <c r="IA533" s="2"/>
      <c r="IB533" s="2"/>
      <c r="IC533" s="2"/>
      <c r="ID533" s="2"/>
      <c r="IE533" s="2"/>
      <c r="IF533" s="2"/>
      <c r="IG533" s="2"/>
      <c r="IH533" s="2"/>
      <c r="II533" s="2"/>
      <c r="IJ533" s="2"/>
      <c r="IK533" s="2"/>
      <c r="IL533" s="2"/>
      <c r="IM533" s="2"/>
      <c r="IN533" s="2"/>
      <c r="IO533" s="2"/>
      <c r="IP533" s="2"/>
      <c r="IQ533" s="2"/>
      <c r="IR533" s="2"/>
      <c r="IS533" s="2"/>
      <c r="IT533" s="2"/>
      <c r="IU533" s="2"/>
      <c r="IV533" s="2"/>
      <c r="IW533" s="2"/>
      <c r="IX533" s="2"/>
      <c r="IY533" s="2"/>
      <c r="IZ533" s="2"/>
      <c r="JA533" s="2"/>
      <c r="JB533" s="2"/>
      <c r="JC533" s="2"/>
      <c r="JD533" s="2"/>
      <c r="JE533" s="2"/>
      <c r="JF533" s="2"/>
      <c r="JG533" s="2"/>
      <c r="JH533" s="2"/>
      <c r="JI533" s="2"/>
      <c r="JJ533" s="2"/>
      <c r="JK533" s="2"/>
      <c r="JL533" s="2"/>
      <c r="JM533" s="2"/>
      <c r="JN533" s="2"/>
      <c r="JO533" s="2"/>
      <c r="JP533" s="2"/>
      <c r="JQ533" s="2"/>
      <c r="JR533" s="2"/>
      <c r="JS533" s="2"/>
      <c r="JT533" s="2"/>
      <c r="JU533" s="2"/>
      <c r="JV533" s="2"/>
      <c r="JW533" s="2"/>
      <c r="JX533" s="2"/>
      <c r="JY533" s="2"/>
      <c r="JZ533" s="2"/>
      <c r="KA533" s="2"/>
      <c r="KB533" s="2"/>
      <c r="KC533" s="2"/>
    </row>
    <row r="534" spans="1:289" x14ac:dyDescent="0.25">
      <c r="A534" s="80">
        <v>2024</v>
      </c>
      <c r="B534" s="26">
        <v>9</v>
      </c>
      <c r="C534" s="26" t="s">
        <v>236</v>
      </c>
      <c r="D534" s="54" t="s">
        <v>129</v>
      </c>
      <c r="E534" s="55">
        <v>60146</v>
      </c>
      <c r="F534" s="55">
        <v>29658546600</v>
      </c>
      <c r="G534" s="55">
        <v>154479</v>
      </c>
      <c r="H534" s="54" t="s">
        <v>357</v>
      </c>
      <c r="I534" s="54" t="s">
        <v>329</v>
      </c>
      <c r="J534" s="26">
        <v>1</v>
      </c>
      <c r="K534" s="56">
        <v>74566</v>
      </c>
      <c r="L534" s="57">
        <v>116509</v>
      </c>
      <c r="M534" s="58">
        <f t="shared" si="20"/>
        <v>35.849038461538463</v>
      </c>
      <c r="N534" s="58">
        <f t="shared" si="21"/>
        <v>56.013942307692311</v>
      </c>
      <c r="O534" s="58"/>
      <c r="P534" s="58"/>
      <c r="Q534" s="26" t="s">
        <v>356</v>
      </c>
      <c r="R534" s="26">
        <v>40</v>
      </c>
      <c r="S534" s="26" t="s">
        <v>55</v>
      </c>
      <c r="T534" s="59" t="s">
        <v>28</v>
      </c>
      <c r="U534" s="26" t="s">
        <v>56</v>
      </c>
      <c r="V534" s="26" t="s">
        <v>55</v>
      </c>
      <c r="W534" s="26" t="s">
        <v>55</v>
      </c>
      <c r="X534" s="26"/>
      <c r="Y534" s="26" t="s">
        <v>55</v>
      </c>
      <c r="Z534" s="26" t="s">
        <v>32</v>
      </c>
      <c r="AA534" s="26" t="s">
        <v>35</v>
      </c>
      <c r="AB534" s="26" t="s">
        <v>56</v>
      </c>
      <c r="AC534" s="26" t="s">
        <v>56</v>
      </c>
      <c r="AD534" s="26" t="s">
        <v>56</v>
      </c>
      <c r="AE534" s="26" t="s">
        <v>55</v>
      </c>
      <c r="AF534" s="26" t="s">
        <v>55</v>
      </c>
      <c r="AG534" s="26" t="s">
        <v>55</v>
      </c>
      <c r="AH534" s="26" t="s">
        <v>56</v>
      </c>
      <c r="AI534" s="26" t="s">
        <v>55</v>
      </c>
      <c r="AJ534" s="26" t="s">
        <v>55</v>
      </c>
      <c r="AK534" s="26" t="s">
        <v>56</v>
      </c>
      <c r="AL534" s="26" t="s">
        <v>56</v>
      </c>
      <c r="AM534" s="26" t="s">
        <v>55</v>
      </c>
      <c r="AN534" s="26" t="s">
        <v>56</v>
      </c>
      <c r="AO534" s="26" t="s">
        <v>56</v>
      </c>
      <c r="AP534" s="26" t="s">
        <v>56</v>
      </c>
      <c r="AQ534" s="26" t="s">
        <v>56</v>
      </c>
      <c r="AR534" s="26" t="s">
        <v>55</v>
      </c>
      <c r="AS534" s="26" t="s">
        <v>56</v>
      </c>
      <c r="AT534" s="26" t="s">
        <v>56</v>
      </c>
      <c r="AU534" s="26" t="s">
        <v>55</v>
      </c>
      <c r="AV534" s="26" t="s">
        <v>56</v>
      </c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  <c r="FX534" s="2"/>
      <c r="FY534" s="2"/>
      <c r="FZ534" s="2"/>
      <c r="GA534" s="2"/>
      <c r="GB534" s="2"/>
      <c r="GC534" s="2"/>
      <c r="GD534" s="2"/>
      <c r="GE534" s="2"/>
      <c r="GF534" s="2"/>
      <c r="GG534" s="2"/>
      <c r="GH534" s="2"/>
      <c r="GI534" s="2"/>
      <c r="GJ534" s="2"/>
      <c r="GK534" s="2"/>
      <c r="GL534" s="2"/>
      <c r="GM534" s="2"/>
      <c r="GN534" s="2"/>
      <c r="GO534" s="2"/>
      <c r="GP534" s="2"/>
      <c r="GQ534" s="2"/>
      <c r="GR534" s="2"/>
      <c r="GS534" s="2"/>
      <c r="GT534" s="2"/>
      <c r="GU534" s="2"/>
      <c r="GV534" s="2"/>
      <c r="GW534" s="2"/>
      <c r="GX534" s="2"/>
      <c r="GY534" s="2"/>
      <c r="GZ534" s="2"/>
      <c r="HA534" s="2"/>
      <c r="HB534" s="2"/>
      <c r="HC534" s="2"/>
      <c r="HD534" s="2"/>
      <c r="HE534" s="2"/>
      <c r="HF534" s="2"/>
      <c r="HG534" s="2"/>
      <c r="HH534" s="2"/>
      <c r="HI534" s="2"/>
      <c r="HJ534" s="2"/>
      <c r="HK534" s="2"/>
      <c r="HL534" s="2"/>
      <c r="HM534" s="2"/>
      <c r="HN534" s="2"/>
      <c r="HO534" s="2"/>
      <c r="HP534" s="2"/>
      <c r="HQ534" s="2"/>
      <c r="HR534" s="2"/>
      <c r="HS534" s="2"/>
      <c r="HT534" s="2"/>
      <c r="HU534" s="2"/>
      <c r="HV534" s="2"/>
      <c r="HW534" s="2"/>
      <c r="HX534" s="2"/>
      <c r="HY534" s="2"/>
      <c r="HZ534" s="2"/>
      <c r="IA534" s="2"/>
      <c r="IB534" s="2"/>
      <c r="IC534" s="2"/>
      <c r="ID534" s="2"/>
      <c r="IE534" s="2"/>
      <c r="IF534" s="2"/>
      <c r="IG534" s="2"/>
      <c r="IH534" s="2"/>
      <c r="II534" s="2"/>
      <c r="IJ534" s="2"/>
      <c r="IK534" s="2"/>
      <c r="IL534" s="2"/>
      <c r="IM534" s="2"/>
      <c r="IN534" s="2"/>
      <c r="IO534" s="2"/>
      <c r="IP534" s="2"/>
      <c r="IQ534" s="2"/>
      <c r="IR534" s="2"/>
      <c r="IS534" s="2"/>
      <c r="IT534" s="2"/>
      <c r="IU534" s="2"/>
      <c r="IV534" s="2"/>
      <c r="IW534" s="2"/>
      <c r="IX534" s="2"/>
      <c r="IY534" s="2"/>
      <c r="IZ534" s="2"/>
      <c r="JA534" s="2"/>
      <c r="JB534" s="2"/>
      <c r="JC534" s="2"/>
      <c r="JD534" s="2"/>
      <c r="JE534" s="2"/>
      <c r="JF534" s="2"/>
      <c r="JG534" s="2"/>
      <c r="JH534" s="2"/>
      <c r="JI534" s="2"/>
      <c r="JJ534" s="2"/>
      <c r="JK534" s="2"/>
      <c r="JL534" s="2"/>
      <c r="JM534" s="2"/>
      <c r="JN534" s="2"/>
      <c r="JO534" s="2"/>
      <c r="JP534" s="2"/>
      <c r="JQ534" s="2"/>
      <c r="JR534" s="2"/>
      <c r="JS534" s="2"/>
      <c r="JT534" s="2"/>
      <c r="JU534" s="2"/>
      <c r="JV534" s="2"/>
      <c r="JW534" s="2"/>
      <c r="JX534" s="2"/>
      <c r="JY534" s="2"/>
      <c r="JZ534" s="2"/>
      <c r="KA534" s="2"/>
      <c r="KB534" s="2"/>
      <c r="KC534" s="2"/>
    </row>
    <row r="535" spans="1:289" x14ac:dyDescent="0.25">
      <c r="A535" s="80">
        <v>2024</v>
      </c>
      <c r="B535" s="26">
        <v>9</v>
      </c>
      <c r="C535" s="26" t="s">
        <v>223</v>
      </c>
      <c r="D535" s="54" t="s">
        <v>129</v>
      </c>
      <c r="E535" s="55">
        <v>60146</v>
      </c>
      <c r="F535" s="55">
        <v>29658546600</v>
      </c>
      <c r="G535" s="55">
        <v>154479</v>
      </c>
      <c r="H535" s="54" t="s">
        <v>103</v>
      </c>
      <c r="I535" s="54" t="s">
        <v>173</v>
      </c>
      <c r="J535" s="26">
        <v>5</v>
      </c>
      <c r="K535" s="56">
        <v>68865</v>
      </c>
      <c r="L535" s="57">
        <v>103297</v>
      </c>
      <c r="M535" s="58">
        <f t="shared" si="20"/>
        <v>33.10817307692308</v>
      </c>
      <c r="N535" s="58">
        <f t="shared" si="21"/>
        <v>49.662019230769232</v>
      </c>
      <c r="O535" s="58"/>
      <c r="P535" s="58"/>
      <c r="Q535" s="26" t="s">
        <v>356</v>
      </c>
      <c r="R535" s="26">
        <v>40</v>
      </c>
      <c r="S535" s="26" t="s">
        <v>55</v>
      </c>
      <c r="T535" s="59" t="s">
        <v>358</v>
      </c>
      <c r="U535" s="26" t="s">
        <v>56</v>
      </c>
      <c r="V535" s="26" t="s">
        <v>55</v>
      </c>
      <c r="W535" s="26" t="s">
        <v>55</v>
      </c>
      <c r="X535" s="26"/>
      <c r="Y535" s="26" t="s">
        <v>55</v>
      </c>
      <c r="Z535" s="26" t="s">
        <v>32</v>
      </c>
      <c r="AA535" s="26" t="s">
        <v>35</v>
      </c>
      <c r="AB535" s="26" t="s">
        <v>56</v>
      </c>
      <c r="AC535" s="26" t="s">
        <v>56</v>
      </c>
      <c r="AD535" s="26" t="s">
        <v>56</v>
      </c>
      <c r="AE535" s="26" t="s">
        <v>55</v>
      </c>
      <c r="AF535" s="26" t="s">
        <v>56</v>
      </c>
      <c r="AG535" s="26" t="s">
        <v>56</v>
      </c>
      <c r="AH535" s="26" t="s">
        <v>56</v>
      </c>
      <c r="AI535" s="26" t="s">
        <v>56</v>
      </c>
      <c r="AJ535" s="26" t="s">
        <v>56</v>
      </c>
      <c r="AK535" s="26" t="s">
        <v>56</v>
      </c>
      <c r="AL535" s="26" t="s">
        <v>56</v>
      </c>
      <c r="AM535" s="26" t="s">
        <v>56</v>
      </c>
      <c r="AN535" s="26" t="s">
        <v>56</v>
      </c>
      <c r="AO535" s="26" t="s">
        <v>56</v>
      </c>
      <c r="AP535" s="26" t="s">
        <v>56</v>
      </c>
      <c r="AQ535" s="26" t="s">
        <v>56</v>
      </c>
      <c r="AR535" s="26" t="s">
        <v>56</v>
      </c>
      <c r="AS535" s="26" t="s">
        <v>55</v>
      </c>
      <c r="AT535" s="26" t="s">
        <v>55</v>
      </c>
      <c r="AU535" s="26" t="s">
        <v>55</v>
      </c>
      <c r="AV535" s="26" t="s">
        <v>55</v>
      </c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  <c r="FX535" s="2"/>
      <c r="FY535" s="2"/>
      <c r="FZ535" s="2"/>
      <c r="GA535" s="2"/>
      <c r="GB535" s="2"/>
      <c r="GC535" s="2"/>
      <c r="GD535" s="2"/>
      <c r="GE535" s="2"/>
      <c r="GF535" s="2"/>
      <c r="GG535" s="2"/>
      <c r="GH535" s="2"/>
      <c r="GI535" s="2"/>
      <c r="GJ535" s="2"/>
      <c r="GK535" s="2"/>
      <c r="GL535" s="2"/>
      <c r="GM535" s="2"/>
      <c r="GN535" s="2"/>
      <c r="GO535" s="2"/>
      <c r="GP535" s="2"/>
      <c r="GQ535" s="2"/>
      <c r="GR535" s="2"/>
      <c r="GS535" s="2"/>
      <c r="GT535" s="2"/>
      <c r="GU535" s="2"/>
      <c r="GV535" s="2"/>
      <c r="GW535" s="2"/>
      <c r="GX535" s="2"/>
      <c r="GY535" s="2"/>
      <c r="GZ535" s="2"/>
      <c r="HA535" s="2"/>
      <c r="HB535" s="2"/>
      <c r="HC535" s="2"/>
      <c r="HD535" s="2"/>
      <c r="HE535" s="2"/>
      <c r="HF535" s="2"/>
      <c r="HG535" s="2"/>
      <c r="HH535" s="2"/>
      <c r="HI535" s="2"/>
      <c r="HJ535" s="2"/>
      <c r="HK535" s="2"/>
      <c r="HL535" s="2"/>
      <c r="HM535" s="2"/>
      <c r="HN535" s="2"/>
      <c r="HO535" s="2"/>
      <c r="HP535" s="2"/>
      <c r="HQ535" s="2"/>
      <c r="HR535" s="2"/>
      <c r="HS535" s="2"/>
      <c r="HT535" s="2"/>
      <c r="HU535" s="2"/>
      <c r="HV535" s="2"/>
      <c r="HW535" s="2"/>
      <c r="HX535" s="2"/>
      <c r="HY535" s="2"/>
      <c r="HZ535" s="2"/>
      <c r="IA535" s="2"/>
      <c r="IB535" s="2"/>
      <c r="IC535" s="2"/>
      <c r="ID535" s="2"/>
      <c r="IE535" s="2"/>
      <c r="IF535" s="2"/>
      <c r="IG535" s="2"/>
      <c r="IH535" s="2"/>
      <c r="II535" s="2"/>
      <c r="IJ535" s="2"/>
      <c r="IK535" s="2"/>
      <c r="IL535" s="2"/>
      <c r="IM535" s="2"/>
      <c r="IN535" s="2"/>
      <c r="IO535" s="2"/>
      <c r="IP535" s="2"/>
      <c r="IQ535" s="2"/>
      <c r="IR535" s="2"/>
      <c r="IS535" s="2"/>
      <c r="IT535" s="2"/>
      <c r="IU535" s="2"/>
      <c r="IV535" s="2"/>
      <c r="IW535" s="2"/>
      <c r="IX535" s="2"/>
      <c r="IY535" s="2"/>
      <c r="IZ535" s="2"/>
      <c r="JA535" s="2"/>
      <c r="JB535" s="2"/>
      <c r="JC535" s="2"/>
      <c r="JD535" s="2"/>
      <c r="JE535" s="2"/>
      <c r="JF535" s="2"/>
      <c r="JG535" s="2"/>
      <c r="JH535" s="2"/>
      <c r="JI535" s="2"/>
      <c r="JJ535" s="2"/>
      <c r="JK535" s="2"/>
      <c r="JL535" s="2"/>
      <c r="JM535" s="2"/>
      <c r="JN535" s="2"/>
      <c r="JO535" s="2"/>
      <c r="JP535" s="2"/>
      <c r="JQ535" s="2"/>
      <c r="JR535" s="2"/>
      <c r="JS535" s="2"/>
      <c r="JT535" s="2"/>
      <c r="JU535" s="2"/>
      <c r="JV535" s="2"/>
      <c r="JW535" s="2"/>
      <c r="JX535" s="2"/>
      <c r="JY535" s="2"/>
      <c r="JZ535" s="2"/>
      <c r="KA535" s="2"/>
      <c r="KB535" s="2"/>
      <c r="KC535" s="2"/>
    </row>
    <row r="536" spans="1:289" x14ac:dyDescent="0.25">
      <c r="A536" s="80">
        <v>2024</v>
      </c>
      <c r="B536" s="26">
        <v>9</v>
      </c>
      <c r="C536" s="26" t="s">
        <v>223</v>
      </c>
      <c r="D536" s="54" t="s">
        <v>129</v>
      </c>
      <c r="E536" s="55">
        <v>60146</v>
      </c>
      <c r="F536" s="55">
        <v>29658546600</v>
      </c>
      <c r="G536" s="55">
        <v>154479</v>
      </c>
      <c r="H536" s="54" t="s">
        <v>14</v>
      </c>
      <c r="I536" s="54" t="s">
        <v>173</v>
      </c>
      <c r="J536" s="26">
        <v>2</v>
      </c>
      <c r="K536" s="56">
        <v>68865</v>
      </c>
      <c r="L536" s="57">
        <v>103297</v>
      </c>
      <c r="M536" s="58">
        <f t="shared" si="20"/>
        <v>33.10817307692308</v>
      </c>
      <c r="N536" s="58">
        <f t="shared" si="21"/>
        <v>49.662019230769232</v>
      </c>
      <c r="O536" s="58"/>
      <c r="P536" s="58"/>
      <c r="Q536" s="26" t="s">
        <v>356</v>
      </c>
      <c r="R536" s="26">
        <v>40</v>
      </c>
      <c r="S536" s="26" t="s">
        <v>55</v>
      </c>
      <c r="T536" s="59" t="s">
        <v>28</v>
      </c>
      <c r="U536" s="26" t="s">
        <v>56</v>
      </c>
      <c r="V536" s="26" t="s">
        <v>55</v>
      </c>
      <c r="W536" s="26" t="s">
        <v>55</v>
      </c>
      <c r="X536" s="26"/>
      <c r="Y536" s="26" t="s">
        <v>55</v>
      </c>
      <c r="Z536" s="26" t="s">
        <v>32</v>
      </c>
      <c r="AA536" s="26" t="s">
        <v>35</v>
      </c>
      <c r="AB536" s="26" t="s">
        <v>56</v>
      </c>
      <c r="AC536" s="26" t="s">
        <v>56</v>
      </c>
      <c r="AD536" s="26" t="s">
        <v>56</v>
      </c>
      <c r="AE536" s="26" t="s">
        <v>55</v>
      </c>
      <c r="AF536" s="26" t="s">
        <v>55</v>
      </c>
      <c r="AG536" s="26" t="s">
        <v>55</v>
      </c>
      <c r="AH536" s="26" t="s">
        <v>55</v>
      </c>
      <c r="AI536" s="26" t="s">
        <v>55</v>
      </c>
      <c r="AJ536" s="26" t="s">
        <v>55</v>
      </c>
      <c r="AK536" s="26" t="s">
        <v>55</v>
      </c>
      <c r="AL536" s="26" t="s">
        <v>55</v>
      </c>
      <c r="AM536" s="26" t="s">
        <v>55</v>
      </c>
      <c r="AN536" s="26" t="s">
        <v>56</v>
      </c>
      <c r="AO536" s="26" t="s">
        <v>56</v>
      </c>
      <c r="AP536" s="26" t="s">
        <v>56</v>
      </c>
      <c r="AQ536" s="26" t="s">
        <v>56</v>
      </c>
      <c r="AR536" s="26" t="s">
        <v>55</v>
      </c>
      <c r="AS536" s="26" t="s">
        <v>56</v>
      </c>
      <c r="AT536" s="26" t="s">
        <v>56</v>
      </c>
      <c r="AU536" s="26" t="s">
        <v>55</v>
      </c>
      <c r="AV536" s="26" t="s">
        <v>55</v>
      </c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  <c r="GI536" s="2"/>
      <c r="GJ536" s="2"/>
      <c r="GK536" s="2"/>
      <c r="GL536" s="2"/>
      <c r="GM536" s="2"/>
      <c r="GN536" s="2"/>
      <c r="GO536" s="2"/>
      <c r="GP536" s="2"/>
      <c r="GQ536" s="2"/>
      <c r="GR536" s="2"/>
      <c r="GS536" s="2"/>
      <c r="GT536" s="2"/>
      <c r="GU536" s="2"/>
      <c r="GV536" s="2"/>
      <c r="GW536" s="2"/>
      <c r="GX536" s="2"/>
      <c r="GY536" s="2"/>
      <c r="GZ536" s="2"/>
      <c r="HA536" s="2"/>
      <c r="HB536" s="2"/>
      <c r="HC536" s="2"/>
      <c r="HD536" s="2"/>
      <c r="HE536" s="2"/>
      <c r="HF536" s="2"/>
      <c r="HG536" s="2"/>
      <c r="HH536" s="2"/>
      <c r="HI536" s="2"/>
      <c r="HJ536" s="2"/>
      <c r="HK536" s="2"/>
      <c r="HL536" s="2"/>
      <c r="HM536" s="2"/>
      <c r="HN536" s="2"/>
      <c r="HO536" s="2"/>
      <c r="HP536" s="2"/>
      <c r="HQ536" s="2"/>
      <c r="HR536" s="2"/>
      <c r="HS536" s="2"/>
      <c r="HT536" s="2"/>
      <c r="HU536" s="2"/>
      <c r="HV536" s="2"/>
      <c r="HW536" s="2"/>
      <c r="HX536" s="2"/>
      <c r="HY536" s="2"/>
      <c r="HZ536" s="2"/>
      <c r="IA536" s="2"/>
      <c r="IB536" s="2"/>
      <c r="IC536" s="2"/>
      <c r="ID536" s="2"/>
      <c r="IE536" s="2"/>
      <c r="IF536" s="2"/>
      <c r="IG536" s="2"/>
      <c r="IH536" s="2"/>
      <c r="II536" s="2"/>
      <c r="IJ536" s="2"/>
      <c r="IK536" s="2"/>
      <c r="IL536" s="2"/>
      <c r="IM536" s="2"/>
      <c r="IN536" s="2"/>
      <c r="IO536" s="2"/>
      <c r="IP536" s="2"/>
      <c r="IQ536" s="2"/>
      <c r="IR536" s="2"/>
      <c r="IS536" s="2"/>
      <c r="IT536" s="2"/>
      <c r="IU536" s="2"/>
      <c r="IV536" s="2"/>
      <c r="IW536" s="2"/>
      <c r="IX536" s="2"/>
      <c r="IY536" s="2"/>
      <c r="IZ536" s="2"/>
      <c r="JA536" s="2"/>
      <c r="JB536" s="2"/>
      <c r="JC536" s="2"/>
      <c r="JD536" s="2"/>
      <c r="JE536" s="2"/>
      <c r="JF536" s="2"/>
      <c r="JG536" s="2"/>
      <c r="JH536" s="2"/>
      <c r="JI536" s="2"/>
      <c r="JJ536" s="2"/>
      <c r="JK536" s="2"/>
      <c r="JL536" s="2"/>
      <c r="JM536" s="2"/>
      <c r="JN536" s="2"/>
      <c r="JO536" s="2"/>
      <c r="JP536" s="2"/>
      <c r="JQ536" s="2"/>
      <c r="JR536" s="2"/>
      <c r="JS536" s="2"/>
      <c r="JT536" s="2"/>
      <c r="JU536" s="2"/>
      <c r="JV536" s="2"/>
      <c r="JW536" s="2"/>
      <c r="JX536" s="2"/>
      <c r="JY536" s="2"/>
      <c r="JZ536" s="2"/>
      <c r="KA536" s="2"/>
      <c r="KB536" s="2"/>
      <c r="KC536" s="2"/>
    </row>
    <row r="537" spans="1:289" x14ac:dyDescent="0.25">
      <c r="A537" s="80">
        <v>2024</v>
      </c>
      <c r="B537" s="26">
        <v>9</v>
      </c>
      <c r="C537" s="26" t="s">
        <v>223</v>
      </c>
      <c r="D537" s="54" t="s">
        <v>129</v>
      </c>
      <c r="E537" s="55">
        <v>60146</v>
      </c>
      <c r="F537" s="55">
        <v>29658546600</v>
      </c>
      <c r="G537" s="55">
        <v>154479</v>
      </c>
      <c r="H537" s="54" t="s">
        <v>42</v>
      </c>
      <c r="I537" s="54" t="s">
        <v>173</v>
      </c>
      <c r="J537" s="26">
        <v>2</v>
      </c>
      <c r="K537" s="56">
        <v>60157</v>
      </c>
      <c r="L537" s="57">
        <v>90236</v>
      </c>
      <c r="M537" s="58">
        <f t="shared" si="20"/>
        <v>28.921634615384615</v>
      </c>
      <c r="N537" s="58">
        <f t="shared" si="21"/>
        <v>43.382692307692309</v>
      </c>
      <c r="O537" s="58"/>
      <c r="P537" s="58"/>
      <c r="Q537" s="26" t="s">
        <v>356</v>
      </c>
      <c r="R537" s="26">
        <v>40</v>
      </c>
      <c r="S537" s="26" t="s">
        <v>55</v>
      </c>
      <c r="T537" s="59" t="s">
        <v>28</v>
      </c>
      <c r="U537" s="26" t="s">
        <v>56</v>
      </c>
      <c r="V537" s="26" t="s">
        <v>55</v>
      </c>
      <c r="W537" s="26" t="s">
        <v>55</v>
      </c>
      <c r="X537" s="26"/>
      <c r="Y537" s="26" t="s">
        <v>55</v>
      </c>
      <c r="Z537" s="26" t="s">
        <v>32</v>
      </c>
      <c r="AA537" s="26" t="s">
        <v>35</v>
      </c>
      <c r="AB537" s="26" t="s">
        <v>56</v>
      </c>
      <c r="AC537" s="26" t="s">
        <v>56</v>
      </c>
      <c r="AD537" s="26" t="s">
        <v>56</v>
      </c>
      <c r="AE537" s="26" t="s">
        <v>55</v>
      </c>
      <c r="AF537" s="26" t="s">
        <v>55</v>
      </c>
      <c r="AG537" s="26" t="s">
        <v>55</v>
      </c>
      <c r="AH537" s="26" t="s">
        <v>56</v>
      </c>
      <c r="AI537" s="26" t="s">
        <v>55</v>
      </c>
      <c r="AJ537" s="26" t="s">
        <v>55</v>
      </c>
      <c r="AK537" s="26" t="s">
        <v>55</v>
      </c>
      <c r="AL537" s="26" t="s">
        <v>55</v>
      </c>
      <c r="AM537" s="26" t="s">
        <v>55</v>
      </c>
      <c r="AN537" s="26" t="s">
        <v>56</v>
      </c>
      <c r="AO537" s="26" t="s">
        <v>56</v>
      </c>
      <c r="AP537" s="26" t="s">
        <v>56</v>
      </c>
      <c r="AQ537" s="26" t="s">
        <v>56</v>
      </c>
      <c r="AR537" s="26" t="s">
        <v>55</v>
      </c>
      <c r="AS537" s="26" t="s">
        <v>56</v>
      </c>
      <c r="AT537" s="26" t="s">
        <v>56</v>
      </c>
      <c r="AU537" s="26" t="s">
        <v>55</v>
      </c>
      <c r="AV537" s="26" t="s">
        <v>55</v>
      </c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  <c r="FX537" s="2"/>
      <c r="FY537" s="2"/>
      <c r="FZ537" s="2"/>
      <c r="GA537" s="2"/>
      <c r="GB537" s="2"/>
      <c r="GC537" s="2"/>
      <c r="GD537" s="2"/>
      <c r="GE537" s="2"/>
      <c r="GF537" s="2"/>
      <c r="GG537" s="2"/>
      <c r="GH537" s="2"/>
      <c r="GI537" s="2"/>
      <c r="GJ537" s="2"/>
      <c r="GK537" s="2"/>
      <c r="GL537" s="2"/>
      <c r="GM537" s="2"/>
      <c r="GN537" s="2"/>
      <c r="GO537" s="2"/>
      <c r="GP537" s="2"/>
      <c r="GQ537" s="2"/>
      <c r="GR537" s="2"/>
      <c r="GS537" s="2"/>
      <c r="GT537" s="2"/>
      <c r="GU537" s="2"/>
      <c r="GV537" s="2"/>
      <c r="GW537" s="2"/>
      <c r="GX537" s="2"/>
      <c r="GY537" s="2"/>
      <c r="GZ537" s="2"/>
      <c r="HA537" s="2"/>
      <c r="HB537" s="2"/>
      <c r="HC537" s="2"/>
      <c r="HD537" s="2"/>
      <c r="HE537" s="2"/>
      <c r="HF537" s="2"/>
      <c r="HG537" s="2"/>
      <c r="HH537" s="2"/>
      <c r="HI537" s="2"/>
      <c r="HJ537" s="2"/>
      <c r="HK537" s="2"/>
      <c r="HL537" s="2"/>
      <c r="HM537" s="2"/>
      <c r="HN537" s="2"/>
      <c r="HO537" s="2"/>
      <c r="HP537" s="2"/>
      <c r="HQ537" s="2"/>
      <c r="HR537" s="2"/>
      <c r="HS537" s="2"/>
      <c r="HT537" s="2"/>
      <c r="HU537" s="2"/>
      <c r="HV537" s="2"/>
      <c r="HW537" s="2"/>
      <c r="HX537" s="2"/>
      <c r="HY537" s="2"/>
      <c r="HZ537" s="2"/>
      <c r="IA537" s="2"/>
      <c r="IB537" s="2"/>
      <c r="IC537" s="2"/>
      <c r="ID537" s="2"/>
      <c r="IE537" s="2"/>
      <c r="IF537" s="2"/>
      <c r="IG537" s="2"/>
      <c r="IH537" s="2"/>
      <c r="II537" s="2"/>
      <c r="IJ537" s="2"/>
      <c r="IK537" s="2"/>
      <c r="IL537" s="2"/>
      <c r="IM537" s="2"/>
      <c r="IN537" s="2"/>
      <c r="IO537" s="2"/>
      <c r="IP537" s="2"/>
      <c r="IQ537" s="2"/>
      <c r="IR537" s="2"/>
      <c r="IS537" s="2"/>
      <c r="IT537" s="2"/>
      <c r="IU537" s="2"/>
      <c r="IV537" s="2"/>
      <c r="IW537" s="2"/>
      <c r="IX537" s="2"/>
      <c r="IY537" s="2"/>
      <c r="IZ537" s="2"/>
      <c r="JA537" s="2"/>
      <c r="JB537" s="2"/>
      <c r="JC537" s="2"/>
      <c r="JD537" s="2"/>
      <c r="JE537" s="2"/>
      <c r="JF537" s="2"/>
      <c r="JG537" s="2"/>
      <c r="JH537" s="2"/>
      <c r="JI537" s="2"/>
      <c r="JJ537" s="2"/>
      <c r="JK537" s="2"/>
      <c r="JL537" s="2"/>
      <c r="JM537" s="2"/>
      <c r="JN537" s="2"/>
      <c r="JO537" s="2"/>
      <c r="JP537" s="2"/>
      <c r="JQ537" s="2"/>
      <c r="JR537" s="2"/>
      <c r="JS537" s="2"/>
      <c r="JT537" s="2"/>
      <c r="JU537" s="2"/>
      <c r="JV537" s="2"/>
      <c r="JW537" s="2"/>
      <c r="JX537" s="2"/>
      <c r="JY537" s="2"/>
      <c r="JZ537" s="2"/>
      <c r="KA537" s="2"/>
      <c r="KB537" s="2"/>
      <c r="KC537" s="2"/>
    </row>
    <row r="538" spans="1:289" s="4" customFormat="1" x14ac:dyDescent="0.25">
      <c r="A538" s="80">
        <v>2024</v>
      </c>
      <c r="B538" s="26">
        <v>9</v>
      </c>
      <c r="C538" s="26" t="s">
        <v>223</v>
      </c>
      <c r="D538" s="54" t="s">
        <v>129</v>
      </c>
      <c r="E538" s="55">
        <v>60146</v>
      </c>
      <c r="F538" s="55">
        <v>29658546600</v>
      </c>
      <c r="G538" s="55">
        <v>154479</v>
      </c>
      <c r="H538" s="54" t="s">
        <v>276</v>
      </c>
      <c r="I538" s="54" t="s">
        <v>176</v>
      </c>
      <c r="J538" s="26">
        <v>1.25</v>
      </c>
      <c r="K538" s="56">
        <v>53546</v>
      </c>
      <c r="L538" s="57">
        <v>80319</v>
      </c>
      <c r="M538" s="58">
        <f t="shared" si="20"/>
        <v>25.743269230769229</v>
      </c>
      <c r="N538" s="58">
        <f t="shared" si="21"/>
        <v>38.614903846153844</v>
      </c>
      <c r="O538" s="58"/>
      <c r="P538" s="58"/>
      <c r="Q538" s="26" t="s">
        <v>356</v>
      </c>
      <c r="R538" s="26">
        <v>40</v>
      </c>
      <c r="S538" s="26" t="s">
        <v>55</v>
      </c>
      <c r="T538" s="59" t="s">
        <v>28</v>
      </c>
      <c r="U538" s="26" t="s">
        <v>56</v>
      </c>
      <c r="V538" s="26" t="s">
        <v>55</v>
      </c>
      <c r="W538" s="26" t="s">
        <v>55</v>
      </c>
      <c r="X538" s="26" t="s">
        <v>38</v>
      </c>
      <c r="Y538" s="26" t="s">
        <v>55</v>
      </c>
      <c r="Z538" s="26" t="s">
        <v>32</v>
      </c>
      <c r="AA538" s="26" t="s">
        <v>35</v>
      </c>
      <c r="AB538" s="26" t="s">
        <v>56</v>
      </c>
      <c r="AC538" s="26" t="s">
        <v>56</v>
      </c>
      <c r="AD538" s="26" t="s">
        <v>56</v>
      </c>
      <c r="AE538" s="26" t="s">
        <v>56</v>
      </c>
      <c r="AF538" s="26" t="s">
        <v>56</v>
      </c>
      <c r="AG538" s="26" t="s">
        <v>56</v>
      </c>
      <c r="AH538" s="26" t="s">
        <v>55</v>
      </c>
      <c r="AI538" s="26" t="s">
        <v>55</v>
      </c>
      <c r="AJ538" s="26" t="s">
        <v>55</v>
      </c>
      <c r="AK538" s="26" t="s">
        <v>55</v>
      </c>
      <c r="AL538" s="26" t="s">
        <v>55</v>
      </c>
      <c r="AM538" s="26" t="s">
        <v>55</v>
      </c>
      <c r="AN538" s="26" t="s">
        <v>56</v>
      </c>
      <c r="AO538" s="26" t="s">
        <v>56</v>
      </c>
      <c r="AP538" s="26" t="s">
        <v>56</v>
      </c>
      <c r="AQ538" s="26" t="s">
        <v>56</v>
      </c>
      <c r="AR538" s="26" t="s">
        <v>55</v>
      </c>
      <c r="AS538" s="26" t="s">
        <v>56</v>
      </c>
      <c r="AT538" s="26" t="s">
        <v>56</v>
      </c>
      <c r="AU538" s="26" t="s">
        <v>55</v>
      </c>
      <c r="AV538" s="26" t="s">
        <v>55</v>
      </c>
    </row>
    <row r="539" spans="1:289" s="7" customFormat="1" x14ac:dyDescent="0.25">
      <c r="A539" s="80">
        <v>2024</v>
      </c>
      <c r="B539" s="26">
        <v>9</v>
      </c>
      <c r="C539" s="26" t="s">
        <v>223</v>
      </c>
      <c r="D539" s="54" t="s">
        <v>129</v>
      </c>
      <c r="E539" s="55">
        <v>60146</v>
      </c>
      <c r="F539" s="55">
        <v>29658546600</v>
      </c>
      <c r="G539" s="55">
        <v>154479</v>
      </c>
      <c r="H539" s="54" t="s">
        <v>59</v>
      </c>
      <c r="I539" s="54" t="s">
        <v>176</v>
      </c>
      <c r="J539" s="26">
        <v>0</v>
      </c>
      <c r="K539" s="56">
        <v>47654</v>
      </c>
      <c r="L539" s="57">
        <v>71480</v>
      </c>
      <c r="M539" s="58">
        <f t="shared" si="20"/>
        <v>22.910576923076924</v>
      </c>
      <c r="N539" s="58">
        <f t="shared" si="21"/>
        <v>34.365384615384613</v>
      </c>
      <c r="O539" s="58"/>
      <c r="P539" s="58"/>
      <c r="Q539" s="26" t="s">
        <v>356</v>
      </c>
      <c r="R539" s="26">
        <v>40</v>
      </c>
      <c r="S539" s="26" t="s">
        <v>55</v>
      </c>
      <c r="T539" s="26" t="s">
        <v>358</v>
      </c>
      <c r="U539" s="26" t="s">
        <v>56</v>
      </c>
      <c r="V539" s="26" t="s">
        <v>262</v>
      </c>
      <c r="W539" s="26" t="s">
        <v>55</v>
      </c>
      <c r="X539" s="26"/>
      <c r="Y539" s="26" t="s">
        <v>262</v>
      </c>
      <c r="Z539" s="26" t="s">
        <v>32</v>
      </c>
      <c r="AA539" s="26" t="s">
        <v>35</v>
      </c>
      <c r="AB539" s="26" t="s">
        <v>56</v>
      </c>
      <c r="AC539" s="26" t="s">
        <v>55</v>
      </c>
      <c r="AD539" s="26" t="s">
        <v>56</v>
      </c>
      <c r="AE539" s="26" t="s">
        <v>56</v>
      </c>
      <c r="AF539" s="26" t="s">
        <v>56</v>
      </c>
      <c r="AG539" s="26" t="s">
        <v>56</v>
      </c>
      <c r="AH539" s="26" t="s">
        <v>56</v>
      </c>
      <c r="AI539" s="26" t="s">
        <v>56</v>
      </c>
      <c r="AJ539" s="26" t="s">
        <v>56</v>
      </c>
      <c r="AK539" s="26" t="s">
        <v>56</v>
      </c>
      <c r="AL539" s="26" t="s">
        <v>56</v>
      </c>
      <c r="AM539" s="26" t="s">
        <v>56</v>
      </c>
      <c r="AN539" s="26" t="s">
        <v>55</v>
      </c>
      <c r="AO539" s="26" t="s">
        <v>55</v>
      </c>
      <c r="AP539" s="26" t="s">
        <v>55</v>
      </c>
      <c r="AQ539" s="26" t="s">
        <v>55</v>
      </c>
      <c r="AR539" s="26" t="s">
        <v>55</v>
      </c>
      <c r="AS539" s="26" t="s">
        <v>56</v>
      </c>
      <c r="AT539" s="26" t="s">
        <v>56</v>
      </c>
      <c r="AU539" s="26" t="s">
        <v>56</v>
      </c>
      <c r="AV539" s="26" t="s">
        <v>56</v>
      </c>
    </row>
    <row r="540" spans="1:289" s="4" customFormat="1" ht="15.75" x14ac:dyDescent="0.25">
      <c r="A540" s="158" t="s">
        <v>439</v>
      </c>
      <c r="B540" s="3">
        <v>9</v>
      </c>
      <c r="C540" s="3" t="s">
        <v>223</v>
      </c>
      <c r="D540" s="20" t="s">
        <v>134</v>
      </c>
      <c r="E540" s="27">
        <v>114245</v>
      </c>
      <c r="F540" s="27">
        <v>39386672100</v>
      </c>
      <c r="G540" s="27">
        <v>269522</v>
      </c>
      <c r="H540" s="109" t="s">
        <v>0</v>
      </c>
      <c r="I540" s="109" t="s">
        <v>177</v>
      </c>
      <c r="J540" s="107">
        <v>1</v>
      </c>
      <c r="K540" s="131">
        <v>116521.60000000001</v>
      </c>
      <c r="L540" s="127">
        <v>159286.39999999999</v>
      </c>
      <c r="M540" s="129">
        <v>56.02</v>
      </c>
      <c r="N540" s="129">
        <v>76.58</v>
      </c>
      <c r="O540" s="58"/>
      <c r="P540" s="58"/>
      <c r="Q540" s="26" t="s">
        <v>356</v>
      </c>
      <c r="R540" s="26">
        <v>40</v>
      </c>
      <c r="S540" s="26" t="s">
        <v>55</v>
      </c>
      <c r="T540" s="26" t="s">
        <v>358</v>
      </c>
      <c r="U540" s="26" t="s">
        <v>56</v>
      </c>
      <c r="V540" s="26" t="s">
        <v>55</v>
      </c>
      <c r="W540" s="26" t="s">
        <v>55</v>
      </c>
      <c r="X540" s="26"/>
      <c r="Y540" s="26" t="s">
        <v>56</v>
      </c>
      <c r="Z540" s="26" t="s">
        <v>32</v>
      </c>
      <c r="AA540" s="26" t="s">
        <v>35</v>
      </c>
      <c r="AB540" s="26" t="s">
        <v>56</v>
      </c>
      <c r="AC540" s="26" t="s">
        <v>56</v>
      </c>
      <c r="AD540" s="26" t="s">
        <v>56</v>
      </c>
      <c r="AE540" s="26" t="s">
        <v>56</v>
      </c>
      <c r="AF540" s="26" t="s">
        <v>56</v>
      </c>
      <c r="AG540" s="26" t="s">
        <v>56</v>
      </c>
      <c r="AH540" s="26" t="s">
        <v>55</v>
      </c>
      <c r="AI540" s="26" t="s">
        <v>55</v>
      </c>
      <c r="AJ540" s="26" t="s">
        <v>55</v>
      </c>
      <c r="AK540" s="26" t="s">
        <v>55</v>
      </c>
      <c r="AL540" s="26" t="s">
        <v>55</v>
      </c>
      <c r="AM540" s="26" t="s">
        <v>56</v>
      </c>
      <c r="AN540" s="26" t="s">
        <v>56</v>
      </c>
      <c r="AO540" s="26" t="s">
        <v>56</v>
      </c>
      <c r="AP540" s="26" t="s">
        <v>56</v>
      </c>
      <c r="AQ540" s="26" t="s">
        <v>56</v>
      </c>
      <c r="AR540" s="26" t="s">
        <v>55</v>
      </c>
      <c r="AS540" s="26" t="s">
        <v>56</v>
      </c>
      <c r="AT540" s="26" t="s">
        <v>56</v>
      </c>
      <c r="AU540" s="26" t="s">
        <v>56</v>
      </c>
      <c r="AV540" s="26" t="s">
        <v>56</v>
      </c>
    </row>
    <row r="541" spans="1:289" s="4" customFormat="1" ht="15.75" x14ac:dyDescent="0.25">
      <c r="A541" s="158" t="s">
        <v>439</v>
      </c>
      <c r="B541" s="3">
        <v>9</v>
      </c>
      <c r="C541" s="3" t="s">
        <v>223</v>
      </c>
      <c r="D541" s="20" t="s">
        <v>134</v>
      </c>
      <c r="E541" s="27">
        <v>114245</v>
      </c>
      <c r="F541" s="27">
        <v>39386672100</v>
      </c>
      <c r="G541" s="27">
        <v>269522</v>
      </c>
      <c r="H541" s="109" t="s">
        <v>39</v>
      </c>
      <c r="I541" s="109" t="s">
        <v>177</v>
      </c>
      <c r="J541" s="107">
        <v>1</v>
      </c>
      <c r="K541" s="131">
        <v>95596.800000000003</v>
      </c>
      <c r="L541" s="127">
        <v>130540.8</v>
      </c>
      <c r="M541" s="129">
        <v>45.96</v>
      </c>
      <c r="N541" s="129">
        <v>62.76</v>
      </c>
      <c r="O541" s="33"/>
      <c r="P541" s="33"/>
      <c r="Q541" s="3"/>
      <c r="R541" s="3">
        <v>40</v>
      </c>
      <c r="S541" s="3" t="s">
        <v>55</v>
      </c>
      <c r="T541" s="3" t="s">
        <v>27</v>
      </c>
      <c r="U541" s="3"/>
      <c r="V541" s="3" t="s">
        <v>55</v>
      </c>
      <c r="W541" s="3" t="s">
        <v>56</v>
      </c>
      <c r="X541" s="3"/>
      <c r="Y541" s="3" t="s">
        <v>55</v>
      </c>
      <c r="Z541" s="3"/>
      <c r="AA541" s="3" t="s">
        <v>35</v>
      </c>
      <c r="AB541" s="3" t="s">
        <v>262</v>
      </c>
      <c r="AC541" s="3" t="s">
        <v>262</v>
      </c>
      <c r="AD541" s="3" t="s">
        <v>262</v>
      </c>
      <c r="AE541" s="3" t="s">
        <v>262</v>
      </c>
      <c r="AF541" s="3"/>
      <c r="AG541" s="3"/>
      <c r="AH541" s="3"/>
      <c r="AI541" s="3"/>
      <c r="AJ541" s="3"/>
      <c r="AK541" s="3"/>
      <c r="AL541" s="3" t="s">
        <v>262</v>
      </c>
      <c r="AM541" s="3"/>
      <c r="AN541" s="3" t="s">
        <v>262</v>
      </c>
      <c r="AO541" s="3"/>
      <c r="AP541" s="3"/>
      <c r="AQ541" s="3" t="s">
        <v>262</v>
      </c>
      <c r="AR541" s="3" t="s">
        <v>262</v>
      </c>
      <c r="AS541" s="3"/>
      <c r="AT541" s="3" t="s">
        <v>262</v>
      </c>
      <c r="AU541" s="3"/>
      <c r="AV541" s="3"/>
    </row>
    <row r="542" spans="1:289" s="4" customFormat="1" ht="15.75" x14ac:dyDescent="0.25">
      <c r="A542" s="158" t="s">
        <v>439</v>
      </c>
      <c r="B542" s="3">
        <v>9</v>
      </c>
      <c r="C542" s="3" t="s">
        <v>223</v>
      </c>
      <c r="D542" s="20" t="s">
        <v>134</v>
      </c>
      <c r="E542" s="27">
        <v>114245</v>
      </c>
      <c r="F542" s="27">
        <v>39386672100</v>
      </c>
      <c r="G542" s="27">
        <v>269522</v>
      </c>
      <c r="H542" s="109" t="s">
        <v>324</v>
      </c>
      <c r="I542" s="109" t="s">
        <v>177</v>
      </c>
      <c r="J542" s="107">
        <v>2</v>
      </c>
      <c r="K542" s="131">
        <v>89648</v>
      </c>
      <c r="L542" s="127">
        <v>122408</v>
      </c>
      <c r="M542" s="129">
        <v>43.01</v>
      </c>
      <c r="N542" s="129">
        <v>58.85</v>
      </c>
      <c r="O542" s="33"/>
      <c r="P542" s="33"/>
      <c r="Q542" s="15"/>
      <c r="R542" s="3">
        <v>40</v>
      </c>
      <c r="S542" s="3" t="s">
        <v>55</v>
      </c>
      <c r="T542" s="3" t="s">
        <v>27</v>
      </c>
      <c r="U542" s="15"/>
      <c r="V542" s="3" t="s">
        <v>55</v>
      </c>
      <c r="W542" s="3" t="s">
        <v>56</v>
      </c>
      <c r="X542" s="21"/>
      <c r="Y542" s="3" t="s">
        <v>55</v>
      </c>
      <c r="Z542" s="21"/>
      <c r="AA542" s="3" t="s">
        <v>35</v>
      </c>
      <c r="AB542" s="3" t="s">
        <v>262</v>
      </c>
      <c r="AC542" s="3" t="s">
        <v>262</v>
      </c>
      <c r="AD542" s="3" t="s">
        <v>262</v>
      </c>
      <c r="AE542" s="3" t="s">
        <v>262</v>
      </c>
      <c r="AF542" s="21" t="s">
        <v>262</v>
      </c>
      <c r="AG542" s="21" t="s">
        <v>262</v>
      </c>
      <c r="AH542" s="21"/>
      <c r="AI542" s="21"/>
      <c r="AJ542" s="21"/>
      <c r="AK542" s="21"/>
      <c r="AL542" s="3" t="s">
        <v>262</v>
      </c>
      <c r="AM542" s="21"/>
      <c r="AN542" s="21" t="s">
        <v>262</v>
      </c>
      <c r="AO542" s="21"/>
      <c r="AP542" s="21"/>
      <c r="AQ542" s="21" t="s">
        <v>262</v>
      </c>
      <c r="AR542" s="21" t="s">
        <v>262</v>
      </c>
      <c r="AS542" s="21"/>
      <c r="AT542" s="21" t="s">
        <v>262</v>
      </c>
      <c r="AU542" s="21"/>
      <c r="AV542" s="21" t="s">
        <v>262</v>
      </c>
    </row>
    <row r="543" spans="1:289" s="4" customFormat="1" ht="15.75" x14ac:dyDescent="0.25">
      <c r="A543" s="158" t="s">
        <v>439</v>
      </c>
      <c r="B543" s="3">
        <v>9</v>
      </c>
      <c r="C543" s="3" t="s">
        <v>223</v>
      </c>
      <c r="D543" s="20" t="s">
        <v>134</v>
      </c>
      <c r="E543" s="27">
        <v>114245</v>
      </c>
      <c r="F543" s="27">
        <v>39386672100</v>
      </c>
      <c r="G543" s="27">
        <v>269522</v>
      </c>
      <c r="H543" s="109" t="s">
        <v>135</v>
      </c>
      <c r="I543" s="109" t="s">
        <v>173</v>
      </c>
      <c r="J543" s="107">
        <v>2</v>
      </c>
      <c r="K543" s="131">
        <v>79081.600000000006</v>
      </c>
      <c r="L543" s="127">
        <v>107972.8</v>
      </c>
      <c r="M543" s="129">
        <v>38.020000000000003</v>
      </c>
      <c r="N543" s="129">
        <v>51.91</v>
      </c>
      <c r="O543" s="33"/>
      <c r="P543" s="33"/>
      <c r="Q543" s="21"/>
      <c r="R543" s="3">
        <v>40</v>
      </c>
      <c r="S543" s="3" t="s">
        <v>55</v>
      </c>
      <c r="T543" s="3" t="s">
        <v>27</v>
      </c>
      <c r="U543" s="21"/>
      <c r="V543" s="3" t="s">
        <v>55</v>
      </c>
      <c r="W543" s="3" t="s">
        <v>56</v>
      </c>
      <c r="X543" s="21"/>
      <c r="Y543" s="3" t="s">
        <v>55</v>
      </c>
      <c r="Z543" s="21"/>
      <c r="AA543" s="3" t="s">
        <v>35</v>
      </c>
      <c r="AB543" s="3" t="s">
        <v>262</v>
      </c>
      <c r="AC543" s="3" t="s">
        <v>262</v>
      </c>
      <c r="AD543" s="3" t="s">
        <v>262</v>
      </c>
      <c r="AE543" s="3" t="s">
        <v>262</v>
      </c>
      <c r="AF543" s="21"/>
      <c r="AG543" s="21"/>
      <c r="AH543" s="21" t="s">
        <v>262</v>
      </c>
      <c r="AI543" s="21" t="s">
        <v>262</v>
      </c>
      <c r="AJ543" s="21" t="s">
        <v>262</v>
      </c>
      <c r="AK543" s="21" t="s">
        <v>262</v>
      </c>
      <c r="AL543" s="3" t="s">
        <v>262</v>
      </c>
      <c r="AM543" s="21"/>
      <c r="AN543" s="21" t="s">
        <v>262</v>
      </c>
      <c r="AO543" s="21"/>
      <c r="AP543" s="21"/>
      <c r="AQ543" s="21" t="s">
        <v>262</v>
      </c>
      <c r="AR543" s="21" t="s">
        <v>262</v>
      </c>
      <c r="AS543" s="21" t="s">
        <v>262</v>
      </c>
      <c r="AT543" s="21" t="s">
        <v>262</v>
      </c>
      <c r="AU543" s="21" t="s">
        <v>262</v>
      </c>
      <c r="AV543" s="21" t="s">
        <v>262</v>
      </c>
    </row>
    <row r="544" spans="1:289" s="4" customFormat="1" ht="15.75" x14ac:dyDescent="0.25">
      <c r="A544" s="158" t="s">
        <v>439</v>
      </c>
      <c r="B544" s="3">
        <v>9</v>
      </c>
      <c r="C544" s="3" t="s">
        <v>223</v>
      </c>
      <c r="D544" s="20" t="s">
        <v>134</v>
      </c>
      <c r="E544" s="27">
        <v>114245</v>
      </c>
      <c r="F544" s="27">
        <v>39386672100</v>
      </c>
      <c r="G544" s="27">
        <v>269522</v>
      </c>
      <c r="H544" s="120" t="s">
        <v>328</v>
      </c>
      <c r="I544" s="120" t="s">
        <v>173</v>
      </c>
      <c r="J544" s="107">
        <v>1</v>
      </c>
      <c r="K544" s="131">
        <v>79081.600000000006</v>
      </c>
      <c r="L544" s="127">
        <v>107972.8</v>
      </c>
      <c r="M544" s="129">
        <v>38.020000000000003</v>
      </c>
      <c r="N544" s="129">
        <v>51.91</v>
      </c>
      <c r="O544" s="33"/>
      <c r="P544" s="33"/>
      <c r="Q544" s="3"/>
      <c r="R544" s="3">
        <v>40</v>
      </c>
      <c r="S544" s="3" t="s">
        <v>55</v>
      </c>
      <c r="T544" s="3" t="s">
        <v>27</v>
      </c>
      <c r="U544" s="3" t="s">
        <v>38</v>
      </c>
      <c r="V544" s="3" t="s">
        <v>55</v>
      </c>
      <c r="W544" s="3" t="s">
        <v>56</v>
      </c>
      <c r="X544" s="3"/>
      <c r="Y544" s="3" t="s">
        <v>55</v>
      </c>
      <c r="Z544" s="3" t="s">
        <v>32</v>
      </c>
      <c r="AA544" s="3" t="s">
        <v>35</v>
      </c>
      <c r="AB544" s="3"/>
      <c r="AC544" s="3"/>
      <c r="AD544" s="3" t="s">
        <v>38</v>
      </c>
      <c r="AE544" s="3" t="s">
        <v>262</v>
      </c>
      <c r="AF544" s="3" t="s">
        <v>38</v>
      </c>
      <c r="AG544" s="3" t="s">
        <v>38</v>
      </c>
      <c r="AH544" s="3" t="s">
        <v>262</v>
      </c>
      <c r="AI544" s="3" t="s">
        <v>262</v>
      </c>
      <c r="AJ544" s="3" t="s">
        <v>262</v>
      </c>
      <c r="AK544" s="3" t="s">
        <v>262</v>
      </c>
      <c r="AL544" s="3"/>
      <c r="AM544" s="3"/>
      <c r="AN544" s="3" t="s">
        <v>262</v>
      </c>
      <c r="AO544" s="3"/>
      <c r="AP544" s="3"/>
      <c r="AQ544" s="3"/>
      <c r="AR544" s="3" t="s">
        <v>262</v>
      </c>
      <c r="AS544" s="3" t="s">
        <v>262</v>
      </c>
      <c r="AT544" s="3" t="s">
        <v>262</v>
      </c>
      <c r="AU544" s="3" t="s">
        <v>262</v>
      </c>
      <c r="AV544" s="3" t="s">
        <v>262</v>
      </c>
      <c r="AW544" s="2"/>
      <c r="AX544" s="2"/>
      <c r="AY544" s="2"/>
      <c r="AZ544" s="2"/>
      <c r="BA544" s="2"/>
      <c r="BB544" s="2"/>
      <c r="BC544" s="2"/>
      <c r="BD544" s="2"/>
      <c r="BE544" s="2"/>
    </row>
    <row r="545" spans="1:48" s="4" customFormat="1" ht="15.75" x14ac:dyDescent="0.25">
      <c r="A545" s="158" t="s">
        <v>439</v>
      </c>
      <c r="B545" s="3">
        <v>9</v>
      </c>
      <c r="C545" s="3" t="s">
        <v>223</v>
      </c>
      <c r="D545" s="20" t="s">
        <v>134</v>
      </c>
      <c r="E545" s="27">
        <v>114245</v>
      </c>
      <c r="F545" s="27">
        <v>39386672100</v>
      </c>
      <c r="G545" s="27">
        <v>269522</v>
      </c>
      <c r="H545" s="109" t="s">
        <v>327</v>
      </c>
      <c r="I545" s="109" t="s">
        <v>173</v>
      </c>
      <c r="J545" s="107">
        <v>0</v>
      </c>
      <c r="K545" s="131">
        <v>74401.600000000006</v>
      </c>
      <c r="L545" s="127">
        <v>101545.60000000001</v>
      </c>
      <c r="M545" s="129">
        <v>35.770000000000003</v>
      </c>
      <c r="N545" s="129">
        <v>48.82</v>
      </c>
      <c r="O545" s="33"/>
      <c r="P545" s="33"/>
      <c r="Q545" s="3"/>
      <c r="R545" s="3">
        <v>40</v>
      </c>
      <c r="S545" s="3" t="s">
        <v>55</v>
      </c>
      <c r="T545" s="3" t="s">
        <v>27</v>
      </c>
      <c r="U545" s="3" t="s">
        <v>262</v>
      </c>
      <c r="V545" s="3" t="s">
        <v>55</v>
      </c>
      <c r="W545" s="3" t="s">
        <v>56</v>
      </c>
      <c r="X545" s="3"/>
      <c r="Y545" s="3" t="s">
        <v>55</v>
      </c>
      <c r="Z545" s="3" t="s">
        <v>32</v>
      </c>
      <c r="AA545" s="3" t="s">
        <v>35</v>
      </c>
      <c r="AB545" s="3"/>
      <c r="AC545" s="3"/>
      <c r="AD545" s="3" t="s">
        <v>38</v>
      </c>
      <c r="AE545" s="3"/>
      <c r="AF545" s="3" t="s">
        <v>262</v>
      </c>
      <c r="AG545" s="3" t="s">
        <v>262</v>
      </c>
      <c r="AH545" s="3"/>
      <c r="AI545" s="3"/>
      <c r="AJ545" s="3"/>
      <c r="AK545" s="3"/>
      <c r="AL545" s="3" t="s">
        <v>262</v>
      </c>
      <c r="AM545" s="3"/>
      <c r="AN545" s="3"/>
      <c r="AO545" s="3"/>
      <c r="AP545" s="3"/>
      <c r="AQ545" s="3"/>
      <c r="AR545" s="3" t="s">
        <v>262</v>
      </c>
      <c r="AS545" s="3"/>
      <c r="AT545" s="3"/>
      <c r="AU545" s="3" t="s">
        <v>262</v>
      </c>
      <c r="AV545" s="3" t="s">
        <v>262</v>
      </c>
    </row>
    <row r="546" spans="1:48" ht="15.75" x14ac:dyDescent="0.25">
      <c r="A546" s="158" t="s">
        <v>439</v>
      </c>
      <c r="B546" s="3">
        <v>9</v>
      </c>
      <c r="C546" s="3" t="s">
        <v>223</v>
      </c>
      <c r="D546" s="20" t="s">
        <v>134</v>
      </c>
      <c r="E546" s="27">
        <v>114245</v>
      </c>
      <c r="F546" s="27">
        <v>39386672100</v>
      </c>
      <c r="G546" s="27">
        <v>269522</v>
      </c>
      <c r="H546" s="120" t="s">
        <v>220</v>
      </c>
      <c r="I546" s="120" t="s">
        <v>173</v>
      </c>
      <c r="J546" s="107">
        <v>3</v>
      </c>
      <c r="K546" s="131">
        <v>74401.600000000006</v>
      </c>
      <c r="L546" s="127">
        <v>101545.60000000001</v>
      </c>
      <c r="M546" s="129">
        <v>35.770000000000003</v>
      </c>
      <c r="N546" s="129">
        <v>48.82</v>
      </c>
      <c r="O546" s="33"/>
      <c r="P546" s="33"/>
      <c r="Q546" s="3"/>
      <c r="R546" s="3">
        <v>40</v>
      </c>
      <c r="S546" s="3" t="s">
        <v>55</v>
      </c>
      <c r="T546" s="3" t="s">
        <v>27</v>
      </c>
      <c r="U546" s="3" t="s">
        <v>262</v>
      </c>
      <c r="V546" s="3" t="s">
        <v>55</v>
      </c>
      <c r="W546" s="3" t="s">
        <v>56</v>
      </c>
      <c r="X546" s="3"/>
      <c r="Y546" s="3" t="s">
        <v>55</v>
      </c>
      <c r="Z546" s="3" t="s">
        <v>32</v>
      </c>
      <c r="AA546" s="3" t="s">
        <v>35</v>
      </c>
      <c r="AB546" s="3"/>
      <c r="AC546" s="3"/>
      <c r="AD546" s="3" t="s">
        <v>38</v>
      </c>
      <c r="AE546" s="3"/>
      <c r="AF546" s="3" t="s">
        <v>38</v>
      </c>
      <c r="AG546" s="3" t="s">
        <v>38</v>
      </c>
      <c r="AH546" s="3" t="s">
        <v>262</v>
      </c>
      <c r="AI546" s="3" t="s">
        <v>262</v>
      </c>
      <c r="AJ546" s="3" t="s">
        <v>262</v>
      </c>
      <c r="AK546" s="3" t="s">
        <v>262</v>
      </c>
      <c r="AL546" s="3"/>
      <c r="AM546" s="3"/>
      <c r="AN546" s="3" t="s">
        <v>262</v>
      </c>
      <c r="AO546" s="3"/>
      <c r="AP546" s="3"/>
      <c r="AQ546" s="3"/>
      <c r="AR546" s="3" t="s">
        <v>262</v>
      </c>
      <c r="AS546" s="3" t="s">
        <v>262</v>
      </c>
      <c r="AT546" s="3"/>
      <c r="AU546" s="3" t="s">
        <v>262</v>
      </c>
      <c r="AV546" s="3" t="s">
        <v>262</v>
      </c>
    </row>
    <row r="547" spans="1:48" ht="15.75" x14ac:dyDescent="0.25">
      <c r="A547" s="158" t="s">
        <v>439</v>
      </c>
      <c r="B547" s="3">
        <v>9</v>
      </c>
      <c r="C547" s="3" t="s">
        <v>223</v>
      </c>
      <c r="D547" s="20" t="s">
        <v>134</v>
      </c>
      <c r="E547" s="27">
        <v>114245</v>
      </c>
      <c r="F547" s="27">
        <v>39386672100</v>
      </c>
      <c r="G547" s="27">
        <v>269522</v>
      </c>
      <c r="H547" s="109" t="s">
        <v>326</v>
      </c>
      <c r="I547" s="109" t="s">
        <v>173</v>
      </c>
      <c r="J547" s="107">
        <v>9</v>
      </c>
      <c r="K547" s="131">
        <v>62275.199999999997</v>
      </c>
      <c r="L547" s="127">
        <v>84926.399999999994</v>
      </c>
      <c r="M547" s="129">
        <v>29.94</v>
      </c>
      <c r="N547" s="129">
        <v>40.83</v>
      </c>
      <c r="O547" s="33"/>
      <c r="P547" s="33"/>
      <c r="Q547" s="3"/>
      <c r="R547" s="3">
        <v>40</v>
      </c>
      <c r="S547" s="3" t="s">
        <v>55</v>
      </c>
      <c r="T547" s="3" t="s">
        <v>28</v>
      </c>
      <c r="U547" s="3"/>
      <c r="V547" s="3" t="s">
        <v>55</v>
      </c>
      <c r="W547" s="3" t="s">
        <v>56</v>
      </c>
      <c r="X547" s="3"/>
      <c r="Y547" s="3" t="s">
        <v>55</v>
      </c>
      <c r="Z547" s="3" t="s">
        <v>32</v>
      </c>
      <c r="AA547" s="3" t="s">
        <v>35</v>
      </c>
      <c r="AB547" s="3"/>
      <c r="AC547" s="3"/>
      <c r="AD547" s="3"/>
      <c r="AE547" s="3"/>
      <c r="AF547" s="3" t="s">
        <v>262</v>
      </c>
      <c r="AG547" s="3" t="s">
        <v>262</v>
      </c>
      <c r="AH547" s="3"/>
      <c r="AI547" s="3"/>
      <c r="AJ547" s="3"/>
      <c r="AK547" s="3"/>
      <c r="AL547" s="3" t="s">
        <v>262</v>
      </c>
      <c r="AM547" s="3"/>
      <c r="AN547" s="3"/>
      <c r="AO547" s="3"/>
      <c r="AP547" s="3"/>
      <c r="AQ547" s="3"/>
      <c r="AR547" s="3" t="s">
        <v>262</v>
      </c>
      <c r="AS547" s="3"/>
      <c r="AT547" s="3"/>
      <c r="AU547" s="3" t="s">
        <v>262</v>
      </c>
      <c r="AV547" s="3" t="s">
        <v>262</v>
      </c>
    </row>
    <row r="548" spans="1:48" s="104" customFormat="1" ht="15.75" x14ac:dyDescent="0.25">
      <c r="A548" s="158" t="s">
        <v>439</v>
      </c>
      <c r="B548" s="107">
        <v>9</v>
      </c>
      <c r="C548" s="107" t="s">
        <v>223</v>
      </c>
      <c r="D548" s="117" t="s">
        <v>134</v>
      </c>
      <c r="E548" s="125">
        <v>114245</v>
      </c>
      <c r="F548" s="125">
        <v>39386672100</v>
      </c>
      <c r="G548" s="125">
        <v>269522</v>
      </c>
      <c r="H548" s="109" t="s">
        <v>325</v>
      </c>
      <c r="I548" s="109" t="s">
        <v>173</v>
      </c>
      <c r="J548" s="107">
        <v>3</v>
      </c>
      <c r="K548" s="131">
        <v>55577.599999999999</v>
      </c>
      <c r="L548" s="127">
        <v>75712</v>
      </c>
      <c r="M548" s="129">
        <v>26.72</v>
      </c>
      <c r="N548" s="129">
        <v>36.4</v>
      </c>
      <c r="O548" s="129"/>
      <c r="P548" s="129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  <c r="AB548" s="107"/>
      <c r="AC548" s="107"/>
      <c r="AD548" s="107"/>
      <c r="AE548" s="107"/>
      <c r="AF548" s="107"/>
      <c r="AG548" s="107"/>
      <c r="AH548" s="107"/>
      <c r="AI548" s="107"/>
      <c r="AJ548" s="107"/>
      <c r="AK548" s="107"/>
      <c r="AL548" s="107"/>
      <c r="AM548" s="107"/>
      <c r="AN548" s="107"/>
      <c r="AO548" s="107"/>
      <c r="AP548" s="107"/>
      <c r="AQ548" s="107"/>
      <c r="AR548" s="107"/>
      <c r="AS548" s="107"/>
      <c r="AT548" s="107"/>
      <c r="AU548" s="107"/>
      <c r="AV548" s="107"/>
    </row>
    <row r="549" spans="1:48" ht="15.75" x14ac:dyDescent="0.25">
      <c r="A549" s="158" t="s">
        <v>439</v>
      </c>
      <c r="B549" s="3">
        <v>9</v>
      </c>
      <c r="C549" s="3" t="s">
        <v>223</v>
      </c>
      <c r="D549" s="20" t="s">
        <v>134</v>
      </c>
      <c r="E549" s="27">
        <v>114245</v>
      </c>
      <c r="F549" s="27">
        <v>39386672100</v>
      </c>
      <c r="G549" s="27">
        <v>269522</v>
      </c>
      <c r="H549" s="109" t="s">
        <v>396</v>
      </c>
      <c r="I549" s="109" t="s">
        <v>447</v>
      </c>
      <c r="J549" s="107">
        <v>1</v>
      </c>
      <c r="K549" s="131">
        <v>70054.399999999994</v>
      </c>
      <c r="L549" s="127">
        <v>95576</v>
      </c>
      <c r="M549" s="129">
        <v>33.68</v>
      </c>
      <c r="N549" s="129">
        <v>45.95</v>
      </c>
      <c r="O549" s="33"/>
      <c r="P549" s="33"/>
      <c r="Q549" s="21"/>
      <c r="R549" s="3">
        <v>40</v>
      </c>
      <c r="S549" s="3" t="s">
        <v>55</v>
      </c>
      <c r="T549" s="21" t="s">
        <v>28</v>
      </c>
      <c r="U549" s="21"/>
      <c r="V549" s="3" t="s">
        <v>55</v>
      </c>
      <c r="W549" s="3" t="s">
        <v>56</v>
      </c>
      <c r="X549" s="21"/>
      <c r="Y549" s="3" t="s">
        <v>55</v>
      </c>
      <c r="Z549" s="3" t="s">
        <v>32</v>
      </c>
      <c r="AA549" s="3" t="s">
        <v>35</v>
      </c>
      <c r="AB549" s="21"/>
      <c r="AC549" s="21"/>
      <c r="AD549" s="21"/>
      <c r="AE549" s="21"/>
      <c r="AF549" s="3" t="s">
        <v>38</v>
      </c>
      <c r="AG549" s="3" t="s">
        <v>38</v>
      </c>
      <c r="AH549" s="21" t="s">
        <v>262</v>
      </c>
      <c r="AI549" s="21" t="s">
        <v>262</v>
      </c>
      <c r="AJ549" s="21" t="s">
        <v>262</v>
      </c>
      <c r="AK549" s="21" t="s">
        <v>262</v>
      </c>
      <c r="AL549" s="3"/>
      <c r="AM549" s="21"/>
      <c r="AN549" s="21" t="s">
        <v>262</v>
      </c>
      <c r="AO549" s="21"/>
      <c r="AP549" s="21"/>
      <c r="AQ549" s="21"/>
      <c r="AR549" s="21" t="s">
        <v>262</v>
      </c>
      <c r="AS549" s="21"/>
      <c r="AT549" s="21"/>
      <c r="AU549" s="21" t="s">
        <v>262</v>
      </c>
      <c r="AV549" s="21" t="s">
        <v>262</v>
      </c>
    </row>
    <row r="550" spans="1:48" ht="15.75" x14ac:dyDescent="0.25">
      <c r="A550" s="69"/>
      <c r="B550" s="3"/>
      <c r="C550" s="3"/>
      <c r="D550" s="20"/>
      <c r="E550" s="27"/>
      <c r="F550" s="27"/>
      <c r="G550" s="27"/>
      <c r="H550" s="6"/>
      <c r="I550" s="6"/>
      <c r="J550" s="3"/>
      <c r="K550" s="36"/>
      <c r="L550" s="28"/>
      <c r="M550" s="33"/>
      <c r="N550" s="33"/>
      <c r="O550" s="33"/>
      <c r="P550" s="33"/>
      <c r="Q550" s="3"/>
      <c r="R550" s="3">
        <v>40</v>
      </c>
      <c r="S550" s="3" t="s">
        <v>55</v>
      </c>
      <c r="T550" s="3" t="s">
        <v>29</v>
      </c>
      <c r="U550" s="3"/>
      <c r="V550" s="3" t="s">
        <v>55</v>
      </c>
      <c r="W550" s="3" t="s">
        <v>56</v>
      </c>
      <c r="X550" s="3"/>
      <c r="Y550" s="3" t="s">
        <v>55</v>
      </c>
      <c r="Z550" s="3" t="s">
        <v>32</v>
      </c>
      <c r="AA550" s="3" t="s">
        <v>35</v>
      </c>
      <c r="AB550" s="3"/>
      <c r="AC550" s="3"/>
      <c r="AD550" s="3"/>
      <c r="AE550" s="3"/>
      <c r="AF550" s="3" t="s">
        <v>38</v>
      </c>
      <c r="AG550" s="3" t="s">
        <v>38</v>
      </c>
      <c r="AH550" s="3" t="s">
        <v>262</v>
      </c>
      <c r="AI550" s="3" t="s">
        <v>262</v>
      </c>
      <c r="AJ550" s="3" t="s">
        <v>262</v>
      </c>
      <c r="AK550" s="3" t="s">
        <v>262</v>
      </c>
      <c r="AL550" s="3"/>
      <c r="AM550" s="3"/>
      <c r="AN550" s="3" t="s">
        <v>262</v>
      </c>
      <c r="AO550" s="3"/>
      <c r="AP550" s="3"/>
      <c r="AQ550" s="3"/>
      <c r="AR550" s="3" t="s">
        <v>262</v>
      </c>
      <c r="AS550" s="3"/>
      <c r="AT550" s="3"/>
      <c r="AU550" s="3" t="s">
        <v>262</v>
      </c>
      <c r="AV550" s="3" t="s">
        <v>262</v>
      </c>
    </row>
    <row r="551" spans="1:48" ht="15.75" x14ac:dyDescent="0.25">
      <c r="B551" s="9"/>
      <c r="D551" s="63"/>
      <c r="E551" s="53"/>
      <c r="F551" s="53"/>
      <c r="G551" s="53"/>
      <c r="H551" s="64"/>
      <c r="I551" s="64"/>
      <c r="K551" s="60"/>
      <c r="L551" s="62"/>
      <c r="M551" s="33"/>
      <c r="N551" s="61"/>
      <c r="O551" s="61"/>
      <c r="P551" s="61"/>
      <c r="Q551" s="9"/>
      <c r="T551" s="9"/>
      <c r="U551" s="9"/>
    </row>
    <row r="552" spans="1:48" ht="15.75" x14ac:dyDescent="0.25">
      <c r="B552" s="9"/>
      <c r="D552" s="63"/>
      <c r="E552" s="53"/>
      <c r="F552" s="53"/>
      <c r="G552" s="53"/>
      <c r="H552" s="64"/>
      <c r="I552" s="64"/>
      <c r="K552" s="60"/>
      <c r="L552" s="62"/>
      <c r="M552" s="33"/>
      <c r="N552" s="61"/>
      <c r="O552" s="61"/>
      <c r="P552" s="61"/>
      <c r="Q552" s="9"/>
      <c r="T552" s="9"/>
      <c r="U552" s="9"/>
    </row>
  </sheetData>
  <autoFilter ref="A5:KC550" xr:uid="{00000000-0001-0000-0000-000000000000}">
    <sortState xmlns:xlrd2="http://schemas.microsoft.com/office/spreadsheetml/2017/richdata2" ref="A6:KC550">
      <sortCondition ref="B5:B550"/>
    </sortState>
  </autoFilter>
  <mergeCells count="46">
    <mergeCell ref="AA1:AA4"/>
    <mergeCell ref="Z1:Z4"/>
    <mergeCell ref="T1:T4"/>
    <mergeCell ref="U1:U4"/>
    <mergeCell ref="V1:V4"/>
    <mergeCell ref="W1:W4"/>
    <mergeCell ref="X1:X4"/>
    <mergeCell ref="Y1:Y4"/>
    <mergeCell ref="B1:G1"/>
    <mergeCell ref="B2:G2"/>
    <mergeCell ref="S1:S4"/>
    <mergeCell ref="R1:R4"/>
    <mergeCell ref="Q1:Q4"/>
    <mergeCell ref="K3:L3"/>
    <mergeCell ref="M3:N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H1:AH4"/>
    <mergeCell ref="AI1:AI4"/>
    <mergeCell ref="AM1:AM4"/>
    <mergeCell ref="AN1:AN4"/>
    <mergeCell ref="AE1:AE4"/>
    <mergeCell ref="AF1:AF4"/>
    <mergeCell ref="A3:A4"/>
    <mergeCell ref="AB1:AB4"/>
    <mergeCell ref="AC1:AC4"/>
    <mergeCell ref="AV1:AV4"/>
    <mergeCell ref="AO1:AO4"/>
    <mergeCell ref="AP1:AP4"/>
    <mergeCell ref="AQ1:AQ4"/>
    <mergeCell ref="AR1:AR4"/>
    <mergeCell ref="AS1:AS4"/>
    <mergeCell ref="AJ1:AJ4"/>
    <mergeCell ref="AK1:AK4"/>
    <mergeCell ref="AL1:AL4"/>
    <mergeCell ref="AT1:AT4"/>
    <mergeCell ref="AU1:AU4"/>
    <mergeCell ref="AD1:AD4"/>
    <mergeCell ref="AG1:AG4"/>
  </mergeCells>
  <pageMargins left="0.7" right="0.7" top="0.75" bottom="0.75" header="0.3" footer="0.3"/>
  <pageSetup paperSize="17" scale="1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Salary Survey</vt:lpstr>
      <vt:lpstr>Sheet1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Wojcik</dc:creator>
  <cp:lastModifiedBy>Chapman, Lena</cp:lastModifiedBy>
  <cp:lastPrinted>2019-05-20T20:42:06Z</cp:lastPrinted>
  <dcterms:created xsi:type="dcterms:W3CDTF">2016-11-03T09:42:54Z</dcterms:created>
  <dcterms:modified xsi:type="dcterms:W3CDTF">2024-05-29T11:58:14Z</dcterms:modified>
</cp:coreProperties>
</file>